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2.xml" ContentType="application/vnd.openxmlformats-officedocument.spreadsheetml.table+xml"/>
  <Override PartName="/xl/pivotTables/pivotTable1.xml" ContentType="application/vnd.openxmlformats-officedocument.spreadsheetml.pivotTab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hidePivotFieldList="1"/>
  <mc:AlternateContent xmlns:mc="http://schemas.openxmlformats.org/markup-compatibility/2006">
    <mc:Choice Requires="x15">
      <x15ac:absPath xmlns:x15ac="http://schemas.microsoft.com/office/spreadsheetml/2010/11/ac" url="https://unisimonedu-my.sharepoint.com/personal/l_lopez7_unisimon_edu_co/Documents/Documentos/CoCrea/Convocatoria 2023/"/>
    </mc:Choice>
  </mc:AlternateContent>
  <xr:revisionPtr revIDLastSave="0" documentId="11_E1B5371A96A58075B0314DDCECE5F32ECC2DD873" xr6:coauthVersionLast="47" xr6:coauthVersionMax="47" xr10:uidLastSave="{00000000-0000-0000-0000-000000000000}"/>
  <bookViews>
    <workbookView xWindow="-120" yWindow="-120" windowWidth="20730" windowHeight="11040" tabRatio="854" activeTab="5" xr2:uid="{00000000-000D-0000-FFFF-FFFF00000000}"/>
  </bookViews>
  <sheets>
    <sheet name="INICIO" sheetId="7" r:id="rId1"/>
    <sheet name="INSTRUCTIVO " sheetId="1" r:id="rId2"/>
    <sheet name="1. Datos del proyecto" sheetId="14" r:id="rId3"/>
    <sheet name="2. Objetivos y actividades" sheetId="11" r:id="rId4"/>
    <sheet name="3. Cronograma" sheetId="16" r:id="rId5"/>
    <sheet name="4. Detalle de gastos " sheetId="12" r:id="rId6"/>
    <sheet name="5.Presupuesto" sheetId="15" r:id="rId7"/>
    <sheet name="Calculadora" sheetId="18" state="hidden" r:id="rId8"/>
    <sheet name="4.Presupuesto" sheetId="10" state="hidden" r:id="rId9"/>
    <sheet name="Hoja1" sheetId="4" state="hidden" r:id="rId10"/>
    <sheet name="Hoja2" sheetId="6" state="hidden" r:id="rId11"/>
    <sheet name="Citerios" sheetId="13" state="hidden" r:id="rId12"/>
  </sheets>
  <definedNames>
    <definedName name="act_ct" localSheetId="5">#REF!</definedName>
    <definedName name="act_ct" localSheetId="6">#REF!</definedName>
    <definedName name="act_ct">#REF!</definedName>
    <definedName name="Actividad_Ejecucion" localSheetId="5">#REF!</definedName>
    <definedName name="Actividad_Ejecucion" localSheetId="6">#REF!</definedName>
    <definedName name="Actividad_Ejecucion">#REF!</definedName>
    <definedName name="Actividad_ejecutada" localSheetId="5">#REF!</definedName>
    <definedName name="Actividad_ejecutada" localSheetId="6">#REF!</definedName>
    <definedName name="Actividad_ejecutada">#REF!</definedName>
    <definedName name="Actividades_Contrapartida" localSheetId="5">#REF!</definedName>
    <definedName name="Actividades_Contrapartida" localSheetId="6">#REF!</definedName>
    <definedName name="Actividades_Contrapartida">#REF!</definedName>
    <definedName name="_xlnm.Print_Area" localSheetId="6">'5.Presupuesto'!$B$11:$L$199</definedName>
    <definedName name="cta_cont" localSheetId="5">#REF!</definedName>
    <definedName name="cta_cont" localSheetId="6">#REF!</definedName>
    <definedName name="cta_cont">#REF!</definedName>
    <definedName name="cta_ct" localSheetId="5">#REF!</definedName>
    <definedName name="cta_ct" localSheetId="6">#REF!</definedName>
    <definedName name="cta_ct">#REF!</definedName>
    <definedName name="Cursos" localSheetId="5">#REF!</definedName>
    <definedName name="Cursos" localSheetId="6">#REF!</definedName>
    <definedName name="Cursos">#REF!</definedName>
    <definedName name="feccont" localSheetId="5">#REF!</definedName>
    <definedName name="feccont" localSheetId="6">#REF!</definedName>
    <definedName name="feccont">#REF!</definedName>
    <definedName name="LAAATEcont" localSheetId="5">#REF!</definedName>
    <definedName name="LAAATEcont" localSheetId="6">#REF!</definedName>
    <definedName name="LAAATEcont">#REF!</definedName>
    <definedName name="LAAATEEJE" localSheetId="5">#REF!</definedName>
    <definedName name="LAAATEEJE" localSheetId="6">#REF!</definedName>
    <definedName name="LAAATEEJE">#REF!</definedName>
    <definedName name="Llacap" localSheetId="5">#REF!</definedName>
    <definedName name="Llacap" localSheetId="6">#REF!</definedName>
    <definedName name="Llacap">#REF!</definedName>
    <definedName name="llacapcont" localSheetId="5">#REF!</definedName>
    <definedName name="llacapcont" localSheetId="6">#REF!</definedName>
    <definedName name="llacapcont">#REF!</definedName>
    <definedName name="llavecont" localSheetId="5">#REF!</definedName>
    <definedName name="llavecont" localSheetId="6">#REF!</definedName>
    <definedName name="llavecont">#REF!</definedName>
    <definedName name="neto_ct" localSheetId="5">#REF!</definedName>
    <definedName name="neto_ct" localSheetId="6">#REF!</definedName>
    <definedName name="neto_ct">#REF!</definedName>
    <definedName name="rete_ct" localSheetId="5">#REF!</definedName>
    <definedName name="rete_ct" localSheetId="6">#REF!</definedName>
    <definedName name="rete_ct">#REF!</definedName>
    <definedName name="rev_cont" localSheetId="5">#REF!</definedName>
    <definedName name="rev_cont" localSheetId="6">#REF!</definedName>
    <definedName name="rev_cont">#REF!</definedName>
    <definedName name="rub_cont" localSheetId="5">#REF!</definedName>
    <definedName name="rub_cont" localSheetId="6">#REF!</definedName>
    <definedName name="rub_cont">#REF!</definedName>
    <definedName name="rub_ct" localSheetId="5">#REF!</definedName>
    <definedName name="rub_ct" localSheetId="6">#REF!</definedName>
    <definedName name="rub_ct">#REF!</definedName>
    <definedName name="rubcont" localSheetId="5">#REF!</definedName>
    <definedName name="rubcont" localSheetId="6">#REF!</definedName>
    <definedName name="rubcont">#REF!</definedName>
    <definedName name="Rubro_ejecutado" localSheetId="5">#REF!</definedName>
    <definedName name="Rubro_ejecutado" localSheetId="6">#REF!</definedName>
    <definedName name="Rubro_ejecutado">#REF!</definedName>
    <definedName name="rubrocontrapartida" localSheetId="5">#REF!</definedName>
    <definedName name="rubrocontrapartida" localSheetId="6">#REF!</definedName>
    <definedName name="rubrocontrapartida">#REF!</definedName>
    <definedName name="Rubros_Contrapartida" localSheetId="5">#REF!</definedName>
    <definedName name="Rubros_Contrapartida" localSheetId="6">#REF!</definedName>
    <definedName name="Rubros_Contrapartida">#REF!</definedName>
    <definedName name="Rubros_Eje_Muestra" localSheetId="5">#REF!</definedName>
    <definedName name="Rubros_Eje_Muestra" localSheetId="6">#REF!</definedName>
    <definedName name="Rubros_Eje_Muestra">#REF!</definedName>
    <definedName name="Rubros_Ejecucion" localSheetId="5">#REF!</definedName>
    <definedName name="Rubros_Ejecucion" localSheetId="6">#REF!</definedName>
    <definedName name="Rubros_Ejecucion">#REF!</definedName>
  </definedNames>
  <calcPr calcId="191029"/>
  <pivotCaches>
    <pivotCache cacheId="0"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9" i="16" l="1"/>
  <c r="A58" i="16"/>
  <c r="A57" i="16"/>
  <c r="A56" i="16"/>
  <c r="A55" i="16"/>
  <c r="A54" i="16"/>
  <c r="A53" i="16"/>
  <c r="A52" i="16"/>
  <c r="A51" i="16"/>
  <c r="A49" i="16"/>
  <c r="A48" i="16"/>
  <c r="A47" i="16"/>
  <c r="A46" i="16"/>
  <c r="A45" i="16"/>
  <c r="A44" i="16"/>
  <c r="A43" i="16"/>
  <c r="A42" i="16"/>
  <c r="A41" i="16"/>
  <c r="A39" i="16"/>
  <c r="A38" i="16"/>
  <c r="A37" i="16"/>
  <c r="A36" i="16"/>
  <c r="A35" i="16"/>
  <c r="A34" i="16"/>
  <c r="A33" i="16"/>
  <c r="A32" i="16"/>
  <c r="A30" i="16"/>
  <c r="A29" i="16"/>
  <c r="A28" i="16"/>
  <c r="A27" i="16"/>
  <c r="A26" i="16"/>
  <c r="A25" i="16"/>
  <c r="A24" i="16"/>
  <c r="A23" i="16"/>
  <c r="A22" i="16"/>
  <c r="A20" i="16"/>
  <c r="A19" i="16"/>
  <c r="A18" i="16"/>
  <c r="A17" i="16"/>
  <c r="A16" i="16"/>
  <c r="A15" i="16"/>
  <c r="A14" i="16"/>
  <c r="A13" i="16"/>
  <c r="A11" i="16"/>
  <c r="C12" i="16" l="1"/>
  <c r="A12" i="16" s="1"/>
  <c r="F67" i="16" l="1"/>
  <c r="F66" i="16"/>
  <c r="F65" i="16"/>
  <c r="F64" i="16"/>
  <c r="F63" i="16"/>
  <c r="F62" i="16"/>
  <c r="F61" i="16"/>
  <c r="F60" i="16"/>
  <c r="K25" i="15" l="1"/>
  <c r="J24" i="15"/>
  <c r="J23" i="15"/>
  <c r="J22" i="15"/>
  <c r="J21" i="15"/>
  <c r="J20" i="15"/>
  <c r="J19" i="15"/>
  <c r="J18" i="15"/>
  <c r="J17" i="15"/>
  <c r="J16" i="15"/>
  <c r="J15" i="15"/>
  <c r="I22" i="12"/>
  <c r="K22" i="12" s="1"/>
  <c r="I21" i="12"/>
  <c r="K21" i="12"/>
  <c r="I20" i="12"/>
  <c r="K20" i="12"/>
  <c r="L25" i="15"/>
  <c r="I18" i="12"/>
  <c r="K18" i="12"/>
  <c r="I17" i="12"/>
  <c r="K17" i="12"/>
  <c r="H190" i="12"/>
  <c r="H191" i="12"/>
  <c r="B191" i="12"/>
  <c r="B190" i="12"/>
  <c r="B189" i="12"/>
  <c r="B188" i="12"/>
  <c r="B187" i="12"/>
  <c r="B186" i="12"/>
  <c r="B185" i="12"/>
  <c r="B184" i="12"/>
  <c r="B183" i="12"/>
  <c r="B182" i="12"/>
  <c r="B181" i="12"/>
  <c r="B180" i="12"/>
  <c r="B179" i="12"/>
  <c r="B178" i="12"/>
  <c r="B177" i="12"/>
  <c r="B176" i="12"/>
  <c r="B175" i="12"/>
  <c r="B174" i="12"/>
  <c r="B173" i="12"/>
  <c r="B172" i="12"/>
  <c r="B171" i="12"/>
  <c r="B170" i="12"/>
  <c r="B169" i="12"/>
  <c r="B168" i="12"/>
  <c r="B167" i="12"/>
  <c r="B166" i="12"/>
  <c r="B165" i="12"/>
  <c r="B164" i="12"/>
  <c r="B163" i="12"/>
  <c r="B162" i="12"/>
  <c r="B161" i="12"/>
  <c r="B160" i="12"/>
  <c r="B159" i="12"/>
  <c r="B158" i="12"/>
  <c r="B157" i="12"/>
  <c r="B156" i="12"/>
  <c r="B155" i="12"/>
  <c r="B154" i="12"/>
  <c r="B153" i="12"/>
  <c r="B152" i="12"/>
  <c r="B151" i="12"/>
  <c r="B150" i="12"/>
  <c r="B149" i="12"/>
  <c r="B148" i="12"/>
  <c r="B147" i="12"/>
  <c r="B146" i="12"/>
  <c r="B145" i="12"/>
  <c r="B144" i="12"/>
  <c r="B143" i="12"/>
  <c r="B142" i="12"/>
  <c r="B141" i="12"/>
  <c r="B140" i="12"/>
  <c r="B139" i="12"/>
  <c r="B138" i="12"/>
  <c r="B137" i="12"/>
  <c r="B136" i="12"/>
  <c r="B135" i="12"/>
  <c r="B134" i="12"/>
  <c r="B133" i="12"/>
  <c r="B132" i="12"/>
  <c r="B131" i="12"/>
  <c r="B130" i="12"/>
  <c r="B129" i="12"/>
  <c r="B128" i="12"/>
  <c r="B127" i="12"/>
  <c r="B126" i="12"/>
  <c r="B125" i="12"/>
  <c r="B124" i="12"/>
  <c r="B123" i="12"/>
  <c r="B122" i="12"/>
  <c r="B121" i="12"/>
  <c r="B120" i="12"/>
  <c r="B119" i="12"/>
  <c r="B118" i="12"/>
  <c r="B117" i="12"/>
  <c r="B116" i="12"/>
  <c r="B115" i="12"/>
  <c r="B114" i="12"/>
  <c r="B113" i="12"/>
  <c r="B112" i="12"/>
  <c r="B111" i="12"/>
  <c r="B110" i="12"/>
  <c r="B109" i="12"/>
  <c r="B108" i="12"/>
  <c r="B107" i="12"/>
  <c r="B106" i="12"/>
  <c r="B105" i="12"/>
  <c r="B104" i="12"/>
  <c r="B103" i="12"/>
  <c r="B102" i="12"/>
  <c r="B101" i="12"/>
  <c r="B100" i="12"/>
  <c r="B99" i="12"/>
  <c r="B98" i="12"/>
  <c r="B97" i="12"/>
  <c r="B96" i="12"/>
  <c r="B95" i="12"/>
  <c r="B94" i="12"/>
  <c r="B93" i="12"/>
  <c r="B92" i="12"/>
  <c r="B91" i="12"/>
  <c r="B90" i="12"/>
  <c r="B89" i="12"/>
  <c r="B88" i="12"/>
  <c r="B87" i="12"/>
  <c r="B86" i="12"/>
  <c r="B85" i="12"/>
  <c r="B84" i="12"/>
  <c r="B83" i="12"/>
  <c r="B82" i="12"/>
  <c r="B81" i="12"/>
  <c r="B80" i="12"/>
  <c r="B79" i="12"/>
  <c r="B78" i="12"/>
  <c r="B77" i="12"/>
  <c r="B76" i="12"/>
  <c r="B75" i="12"/>
  <c r="B74" i="12"/>
  <c r="B73" i="12"/>
  <c r="B72" i="12"/>
  <c r="B71" i="12"/>
  <c r="B70" i="12"/>
  <c r="B69" i="12"/>
  <c r="B68" i="12"/>
  <c r="B67" i="12"/>
  <c r="B66" i="12"/>
  <c r="B65" i="12"/>
  <c r="B64" i="12"/>
  <c r="B63" i="12"/>
  <c r="B62" i="12"/>
  <c r="B61" i="12"/>
  <c r="B60" i="12"/>
  <c r="B59" i="12"/>
  <c r="B58" i="12"/>
  <c r="B57" i="12"/>
  <c r="B56" i="12"/>
  <c r="B55" i="12"/>
  <c r="B54" i="12"/>
  <c r="B53" i="12"/>
  <c r="B52" i="12"/>
  <c r="B51" i="12"/>
  <c r="B50" i="12"/>
  <c r="B49" i="12"/>
  <c r="B48" i="12"/>
  <c r="B47" i="12"/>
  <c r="B46" i="12"/>
  <c r="B45" i="12"/>
  <c r="B44" i="12"/>
  <c r="B43" i="12"/>
  <c r="B42" i="12"/>
  <c r="B41" i="12"/>
  <c r="B40" i="12"/>
  <c r="B39" i="12"/>
  <c r="B38" i="12"/>
  <c r="B37" i="12"/>
  <c r="B36" i="12"/>
  <c r="B35" i="12"/>
  <c r="B34" i="12"/>
  <c r="B33" i="12"/>
  <c r="B32" i="12"/>
  <c r="B31" i="12"/>
  <c r="B30" i="12"/>
  <c r="B29" i="12"/>
  <c r="B28" i="12"/>
  <c r="B27" i="12"/>
  <c r="B26" i="12"/>
  <c r="B25" i="12"/>
  <c r="B24" i="12"/>
  <c r="B23" i="12"/>
  <c r="F54" i="16"/>
  <c r="F55" i="16"/>
  <c r="F56" i="16"/>
  <c r="F57" i="16"/>
  <c r="F58" i="16"/>
  <c r="F59" i="16"/>
  <c r="F29" i="16"/>
  <c r="F28" i="16"/>
  <c r="F27" i="16"/>
  <c r="F26" i="16"/>
  <c r="I191" i="12"/>
  <c r="J191" i="12"/>
  <c r="K191" i="12"/>
  <c r="I190" i="12"/>
  <c r="I189" i="12"/>
  <c r="K189" i="12"/>
  <c r="I188" i="12"/>
  <c r="K188" i="12"/>
  <c r="I187" i="12"/>
  <c r="K187" i="12"/>
  <c r="I186" i="12"/>
  <c r="K186" i="12"/>
  <c r="I185" i="12"/>
  <c r="K185" i="12"/>
  <c r="I184" i="12"/>
  <c r="K184" i="12"/>
  <c r="I183" i="12"/>
  <c r="K183" i="12"/>
  <c r="I182" i="12"/>
  <c r="K182" i="12"/>
  <c r="I181" i="12"/>
  <c r="K181" i="12"/>
  <c r="I180" i="12"/>
  <c r="K180" i="12"/>
  <c r="I179" i="12"/>
  <c r="K179" i="12"/>
  <c r="I178" i="12"/>
  <c r="K178" i="12"/>
  <c r="I177" i="12"/>
  <c r="K177" i="12"/>
  <c r="I176" i="12"/>
  <c r="K176" i="12"/>
  <c r="I175" i="12"/>
  <c r="K175" i="12"/>
  <c r="I174" i="12"/>
  <c r="K174" i="12"/>
  <c r="I173" i="12"/>
  <c r="K173" i="12"/>
  <c r="I172" i="12"/>
  <c r="K172" i="12"/>
  <c r="I171" i="12"/>
  <c r="K171" i="12"/>
  <c r="I170" i="12"/>
  <c r="K170" i="12"/>
  <c r="I169" i="12"/>
  <c r="K169" i="12"/>
  <c r="I168" i="12"/>
  <c r="K168" i="12"/>
  <c r="I167" i="12"/>
  <c r="K167" i="12"/>
  <c r="I166" i="12"/>
  <c r="K166" i="12"/>
  <c r="I165" i="12"/>
  <c r="K165" i="12"/>
  <c r="I164" i="12"/>
  <c r="K164" i="12"/>
  <c r="I163" i="12"/>
  <c r="K163" i="12"/>
  <c r="I162" i="12"/>
  <c r="K162" i="12"/>
  <c r="I161" i="12"/>
  <c r="K161" i="12"/>
  <c r="I160" i="12"/>
  <c r="K160" i="12"/>
  <c r="I159" i="12"/>
  <c r="K159" i="12"/>
  <c r="I158" i="12"/>
  <c r="K158" i="12"/>
  <c r="I157" i="12"/>
  <c r="K157" i="12"/>
  <c r="I156" i="12"/>
  <c r="K156" i="12"/>
  <c r="I155" i="12"/>
  <c r="K155" i="12"/>
  <c r="I154" i="12"/>
  <c r="K154" i="12"/>
  <c r="I153" i="12"/>
  <c r="K153" i="12"/>
  <c r="I152" i="12"/>
  <c r="K152" i="12"/>
  <c r="I151" i="12"/>
  <c r="K151" i="12"/>
  <c r="I150" i="12"/>
  <c r="K150" i="12"/>
  <c r="I149" i="12"/>
  <c r="K149" i="12"/>
  <c r="I148" i="12"/>
  <c r="K148" i="12"/>
  <c r="I147" i="12"/>
  <c r="K147" i="12"/>
  <c r="I146" i="12"/>
  <c r="K146" i="12"/>
  <c r="I145" i="12"/>
  <c r="K145" i="12"/>
  <c r="I144" i="12"/>
  <c r="K144" i="12"/>
  <c r="I143" i="12"/>
  <c r="K143" i="12"/>
  <c r="I142" i="12"/>
  <c r="K142" i="12"/>
  <c r="I141" i="12"/>
  <c r="K141" i="12"/>
  <c r="I140" i="12"/>
  <c r="K140" i="12"/>
  <c r="I139" i="12"/>
  <c r="K139" i="12"/>
  <c r="I138" i="12"/>
  <c r="K138" i="12"/>
  <c r="I137" i="12"/>
  <c r="K137" i="12"/>
  <c r="I136" i="12"/>
  <c r="K136" i="12"/>
  <c r="I135" i="12"/>
  <c r="K135" i="12"/>
  <c r="I134" i="12"/>
  <c r="K134" i="12"/>
  <c r="I133" i="12"/>
  <c r="K133" i="12"/>
  <c r="I132" i="12"/>
  <c r="K132" i="12"/>
  <c r="I131" i="12"/>
  <c r="K131" i="12"/>
  <c r="I130" i="12"/>
  <c r="K130" i="12"/>
  <c r="I129" i="12"/>
  <c r="K129" i="12"/>
  <c r="I128" i="12"/>
  <c r="K128" i="12"/>
  <c r="I127" i="12"/>
  <c r="K127" i="12"/>
  <c r="I126" i="12"/>
  <c r="K126" i="12"/>
  <c r="I125" i="12"/>
  <c r="K125" i="12"/>
  <c r="I124" i="12"/>
  <c r="K124" i="12"/>
  <c r="I123" i="12"/>
  <c r="K123" i="12"/>
  <c r="I122" i="12"/>
  <c r="K122" i="12"/>
  <c r="I121" i="12"/>
  <c r="K121" i="12"/>
  <c r="I120" i="12"/>
  <c r="K120" i="12"/>
  <c r="I119" i="12"/>
  <c r="K119" i="12"/>
  <c r="I118" i="12"/>
  <c r="K118" i="12"/>
  <c r="I117" i="12"/>
  <c r="K117" i="12"/>
  <c r="I116" i="12"/>
  <c r="K116" i="12"/>
  <c r="I115" i="12"/>
  <c r="K115" i="12"/>
  <c r="I114" i="12"/>
  <c r="K114" i="12"/>
  <c r="I113" i="12"/>
  <c r="K113" i="12"/>
  <c r="I112" i="12"/>
  <c r="K112" i="12"/>
  <c r="I111" i="12"/>
  <c r="K111" i="12"/>
  <c r="I110" i="12"/>
  <c r="K110" i="12"/>
  <c r="I109" i="12"/>
  <c r="K109" i="12"/>
  <c r="I108" i="12"/>
  <c r="K108" i="12"/>
  <c r="I107" i="12"/>
  <c r="K107" i="12"/>
  <c r="I106" i="12"/>
  <c r="K106" i="12"/>
  <c r="I105" i="12"/>
  <c r="K105" i="12"/>
  <c r="I104" i="12"/>
  <c r="K104" i="12"/>
  <c r="I103" i="12"/>
  <c r="K103" i="12"/>
  <c r="I102" i="12"/>
  <c r="K102" i="12"/>
  <c r="I101" i="12"/>
  <c r="K101" i="12"/>
  <c r="I16" i="12"/>
  <c r="K16" i="12"/>
  <c r="I19" i="12"/>
  <c r="K19" i="12"/>
  <c r="I27" i="12"/>
  <c r="K27" i="12"/>
  <c r="I30" i="12"/>
  <c r="K30" i="12"/>
  <c r="I31" i="12"/>
  <c r="K31" i="12"/>
  <c r="I36" i="12"/>
  <c r="K36" i="12"/>
  <c r="I29" i="12"/>
  <c r="K29" i="12"/>
  <c r="I38" i="12"/>
  <c r="K38" i="12"/>
  <c r="I43" i="12"/>
  <c r="K43" i="12"/>
  <c r="I45" i="12"/>
  <c r="K45" i="12"/>
  <c r="I46" i="12"/>
  <c r="K46" i="12"/>
  <c r="I51" i="12"/>
  <c r="K51" i="12"/>
  <c r="I53" i="12"/>
  <c r="K53" i="12"/>
  <c r="I54" i="12"/>
  <c r="K54" i="12"/>
  <c r="I59" i="12"/>
  <c r="K59" i="12"/>
  <c r="I61" i="12"/>
  <c r="K61" i="12"/>
  <c r="I62" i="12"/>
  <c r="K62" i="12"/>
  <c r="I67" i="12"/>
  <c r="K67" i="12"/>
  <c r="I69" i="12"/>
  <c r="K69" i="12"/>
  <c r="I70" i="12"/>
  <c r="K70" i="12"/>
  <c r="I75" i="12"/>
  <c r="K75" i="12"/>
  <c r="I77" i="12"/>
  <c r="K77" i="12"/>
  <c r="I78" i="12"/>
  <c r="K78" i="12"/>
  <c r="I83" i="12"/>
  <c r="K83" i="12"/>
  <c r="I85" i="12"/>
  <c r="K85" i="12"/>
  <c r="I86" i="12"/>
  <c r="K86" i="12"/>
  <c r="I91" i="12"/>
  <c r="K91" i="12"/>
  <c r="I93" i="12"/>
  <c r="K93" i="12"/>
  <c r="I94" i="12"/>
  <c r="K94" i="12"/>
  <c r="I99" i="12"/>
  <c r="K99" i="12"/>
  <c r="I15" i="12"/>
  <c r="K15" i="12"/>
  <c r="I23" i="12"/>
  <c r="K23" i="12"/>
  <c r="I24" i="12"/>
  <c r="K24" i="12"/>
  <c r="I25" i="12"/>
  <c r="K25" i="12"/>
  <c r="I26" i="12"/>
  <c r="K26" i="12"/>
  <c r="I28" i="12"/>
  <c r="K28" i="12"/>
  <c r="I32" i="12"/>
  <c r="K32" i="12"/>
  <c r="I33" i="12"/>
  <c r="K33" i="12"/>
  <c r="I34" i="12"/>
  <c r="K34" i="12"/>
  <c r="I35" i="12"/>
  <c r="K35" i="12"/>
  <c r="I37" i="12"/>
  <c r="K37" i="12"/>
  <c r="I39" i="12"/>
  <c r="K39" i="12"/>
  <c r="I40" i="12"/>
  <c r="K40" i="12"/>
  <c r="I41" i="12"/>
  <c r="K41" i="12"/>
  <c r="I42" i="12"/>
  <c r="K42" i="12"/>
  <c r="I44" i="12"/>
  <c r="K44" i="12"/>
  <c r="I47" i="12"/>
  <c r="K47" i="12"/>
  <c r="I48" i="12"/>
  <c r="K48" i="12"/>
  <c r="I49" i="12"/>
  <c r="K49" i="12"/>
  <c r="I50" i="12"/>
  <c r="K50" i="12"/>
  <c r="I52" i="12"/>
  <c r="K52" i="12"/>
  <c r="I55" i="12"/>
  <c r="K55" i="12"/>
  <c r="I56" i="12"/>
  <c r="K56" i="12"/>
  <c r="I57" i="12"/>
  <c r="K57" i="12"/>
  <c r="I58" i="12"/>
  <c r="K58" i="12"/>
  <c r="I60" i="12"/>
  <c r="K60" i="12"/>
  <c r="I63" i="12"/>
  <c r="K63" i="12"/>
  <c r="I64" i="12"/>
  <c r="K64" i="12"/>
  <c r="I65" i="12"/>
  <c r="K65" i="12"/>
  <c r="I66" i="12"/>
  <c r="K66" i="12"/>
  <c r="I68" i="12"/>
  <c r="K68" i="12"/>
  <c r="I71" i="12"/>
  <c r="K71" i="12"/>
  <c r="I72" i="12"/>
  <c r="K72" i="12"/>
  <c r="I73" i="12"/>
  <c r="K73" i="12"/>
  <c r="I74" i="12"/>
  <c r="K74" i="12"/>
  <c r="I76" i="12"/>
  <c r="K76" i="12"/>
  <c r="I79" i="12"/>
  <c r="K79" i="12"/>
  <c r="I80" i="12"/>
  <c r="K80" i="12"/>
  <c r="I81" i="12"/>
  <c r="K81" i="12"/>
  <c r="I82" i="12"/>
  <c r="K82" i="12"/>
  <c r="I84" i="12"/>
  <c r="K84" i="12"/>
  <c r="I87" i="12"/>
  <c r="K87" i="12"/>
  <c r="I88" i="12"/>
  <c r="K88" i="12"/>
  <c r="I89" i="12"/>
  <c r="K89" i="12"/>
  <c r="I90" i="12"/>
  <c r="K90" i="12"/>
  <c r="I92" i="12"/>
  <c r="K92" i="12"/>
  <c r="I95" i="12"/>
  <c r="K95" i="12"/>
  <c r="I96" i="12"/>
  <c r="K96" i="12"/>
  <c r="I97" i="12"/>
  <c r="K97" i="12"/>
  <c r="I98" i="12"/>
  <c r="K98" i="12"/>
  <c r="I100" i="12"/>
  <c r="K100" i="12"/>
  <c r="J190" i="12"/>
  <c r="C5" i="18"/>
  <c r="A49" i="15"/>
  <c r="A32" i="15"/>
  <c r="A480" i="15"/>
  <c r="A472" i="15"/>
  <c r="A464" i="15"/>
  <c r="A456" i="15"/>
  <c r="A448" i="15"/>
  <c r="A440" i="15"/>
  <c r="A432" i="15"/>
  <c r="A424" i="15"/>
  <c r="A416" i="15"/>
  <c r="A408" i="15"/>
  <c r="A400" i="15"/>
  <c r="A392" i="15"/>
  <c r="A384" i="15"/>
  <c r="A376" i="15"/>
  <c r="A368" i="15"/>
  <c r="A360" i="15"/>
  <c r="A352" i="15"/>
  <c r="A344" i="15"/>
  <c r="A336" i="15"/>
  <c r="A328" i="15"/>
  <c r="A320" i="15"/>
  <c r="A312" i="15"/>
  <c r="A304" i="15"/>
  <c r="A296" i="15"/>
  <c r="A288" i="15"/>
  <c r="A280" i="15"/>
  <c r="A272" i="15"/>
  <c r="A264" i="15"/>
  <c r="A256" i="15"/>
  <c r="A248" i="15"/>
  <c r="A240" i="15"/>
  <c r="A232" i="15"/>
  <c r="A224" i="15"/>
  <c r="A216" i="15"/>
  <c r="A208" i="15"/>
  <c r="A200" i="15"/>
  <c r="A192" i="15"/>
  <c r="A184" i="15"/>
  <c r="A176" i="15"/>
  <c r="A168" i="15"/>
  <c r="A160" i="15"/>
  <c r="A152" i="15"/>
  <c r="A144" i="15"/>
  <c r="A136" i="15"/>
  <c r="A128" i="15"/>
  <c r="A120" i="15"/>
  <c r="A112" i="15"/>
  <c r="A104" i="15"/>
  <c r="A96" i="15"/>
  <c r="A88" i="15"/>
  <c r="A80" i="15"/>
  <c r="A72" i="15"/>
  <c r="A64" i="15"/>
  <c r="A56" i="15"/>
  <c r="A48" i="15"/>
  <c r="A39" i="15"/>
  <c r="F13" i="16"/>
  <c r="A135" i="15"/>
  <c r="A103" i="15"/>
  <c r="A87" i="15"/>
  <c r="A79" i="15"/>
  <c r="A63" i="15"/>
  <c r="A47" i="15"/>
  <c r="A38" i="15"/>
  <c r="A331" i="15"/>
  <c r="A243" i="15"/>
  <c r="A219" i="15"/>
  <c r="A171" i="15"/>
  <c r="A155" i="15"/>
  <c r="A107" i="15"/>
  <c r="A75" i="15"/>
  <c r="A34" i="15"/>
  <c r="A433" i="15"/>
  <c r="A353" i="15"/>
  <c r="A305" i="15"/>
  <c r="A257" i="15"/>
  <c r="A233" i="15"/>
  <c r="A185" i="15"/>
  <c r="A153" i="15"/>
  <c r="A121" i="15"/>
  <c r="A89" i="15"/>
  <c r="A479" i="15"/>
  <c r="A471" i="15"/>
  <c r="A463" i="15"/>
  <c r="A455" i="15"/>
  <c r="A447" i="15"/>
  <c r="A439" i="15"/>
  <c r="A431" i="15"/>
  <c r="A423" i="15"/>
  <c r="A415" i="15"/>
  <c r="A407" i="15"/>
  <c r="A399" i="15"/>
  <c r="A391" i="15"/>
  <c r="A383" i="15"/>
  <c r="A375" i="15"/>
  <c r="A367" i="15"/>
  <c r="A359" i="15"/>
  <c r="A351" i="15"/>
  <c r="A343" i="15"/>
  <c r="A335" i="15"/>
  <c r="A327" i="15"/>
  <c r="A319" i="15"/>
  <c r="A311" i="15"/>
  <c r="A303" i="15"/>
  <c r="A295" i="15"/>
  <c r="A287" i="15"/>
  <c r="A279" i="15"/>
  <c r="A271" i="15"/>
  <c r="A263" i="15"/>
  <c r="A255" i="15"/>
  <c r="A247" i="15"/>
  <c r="A239" i="15"/>
  <c r="A231" i="15"/>
  <c r="A223" i="15"/>
  <c r="A215" i="15"/>
  <c r="A207" i="15"/>
  <c r="A199" i="15"/>
  <c r="A191" i="15"/>
  <c r="A183" i="15"/>
  <c r="A175" i="15"/>
  <c r="A167" i="15"/>
  <c r="A159" i="15"/>
  <c r="A151" i="15"/>
  <c r="A143" i="15"/>
  <c r="A127" i="15"/>
  <c r="A119" i="15"/>
  <c r="A111" i="15"/>
  <c r="A95" i="15"/>
  <c r="A71" i="15"/>
  <c r="A55" i="15"/>
  <c r="F35" i="16"/>
  <c r="A299" i="15"/>
  <c r="A195" i="15"/>
  <c r="A123" i="15"/>
  <c r="A59" i="15"/>
  <c r="A417" i="15"/>
  <c r="A329" i="15"/>
  <c r="A273" i="15"/>
  <c r="A201" i="15"/>
  <c r="A129" i="15"/>
  <c r="A81" i="15"/>
  <c r="A40" i="15"/>
  <c r="A478" i="15"/>
  <c r="A470" i="15"/>
  <c r="A462" i="15"/>
  <c r="A454" i="15"/>
  <c r="A446" i="15"/>
  <c r="A438" i="15"/>
  <c r="A430" i="15"/>
  <c r="A422" i="15"/>
  <c r="A414" i="15"/>
  <c r="A406" i="15"/>
  <c r="A398" i="15"/>
  <c r="A390" i="15"/>
  <c r="A382" i="15"/>
  <c r="A374" i="15"/>
  <c r="A366" i="15"/>
  <c r="A358" i="15"/>
  <c r="A350" i="15"/>
  <c r="A342" i="15"/>
  <c r="A334" i="15"/>
  <c r="A326" i="15"/>
  <c r="A318" i="15"/>
  <c r="A310" i="15"/>
  <c r="A302" i="15"/>
  <c r="A294" i="15"/>
  <c r="A286" i="15"/>
  <c r="A278" i="15"/>
  <c r="A270" i="15"/>
  <c r="A262" i="15"/>
  <c r="A254" i="15"/>
  <c r="A246" i="15"/>
  <c r="A238" i="15"/>
  <c r="A230" i="15"/>
  <c r="A222" i="15"/>
  <c r="A214" i="15"/>
  <c r="A206" i="15"/>
  <c r="A198" i="15"/>
  <c r="A190" i="15"/>
  <c r="A182" i="15"/>
  <c r="A174" i="15"/>
  <c r="A166" i="15"/>
  <c r="A158" i="15"/>
  <c r="A150" i="15"/>
  <c r="A142" i="15"/>
  <c r="A134" i="15"/>
  <c r="A126" i="15"/>
  <c r="A118" i="15"/>
  <c r="A110" i="15"/>
  <c r="A102" i="15"/>
  <c r="A94" i="15"/>
  <c r="A86" i="15"/>
  <c r="A78" i="15"/>
  <c r="A70" i="15"/>
  <c r="A62" i="15"/>
  <c r="A54" i="15"/>
  <c r="A46" i="15"/>
  <c r="A37" i="15"/>
  <c r="F36" i="16"/>
  <c r="A31" i="15"/>
  <c r="A315" i="15"/>
  <c r="A211" i="15"/>
  <c r="A147" i="15"/>
  <c r="A99" i="15"/>
  <c r="A51" i="15"/>
  <c r="A401" i="15"/>
  <c r="A321" i="15"/>
  <c r="A265" i="15"/>
  <c r="A209" i="15"/>
  <c r="A137" i="15"/>
  <c r="A73" i="15"/>
  <c r="A485" i="15"/>
  <c r="A477" i="15"/>
  <c r="A469" i="15"/>
  <c r="A461" i="15"/>
  <c r="A453" i="15"/>
  <c r="A445" i="15"/>
  <c r="A437" i="15"/>
  <c r="A429" i="15"/>
  <c r="A421" i="15"/>
  <c r="A413" i="15"/>
  <c r="A405" i="15"/>
  <c r="A397" i="15"/>
  <c r="A389" i="15"/>
  <c r="A381" i="15"/>
  <c r="A373" i="15"/>
  <c r="A365" i="15"/>
  <c r="A357" i="15"/>
  <c r="A349" i="15"/>
  <c r="A341" i="15"/>
  <c r="A333" i="15"/>
  <c r="A325" i="15"/>
  <c r="A317" i="15"/>
  <c r="A309" i="15"/>
  <c r="A301" i="15"/>
  <c r="A293" i="15"/>
  <c r="A285" i="15"/>
  <c r="A277" i="15"/>
  <c r="A269" i="15"/>
  <c r="A261" i="15"/>
  <c r="A253" i="15"/>
  <c r="A245" i="15"/>
  <c r="A237" i="15"/>
  <c r="A229" i="15"/>
  <c r="A221" i="15"/>
  <c r="A213" i="15"/>
  <c r="A205" i="15"/>
  <c r="A197" i="15"/>
  <c r="A189" i="15"/>
  <c r="A181" i="15"/>
  <c r="A173" i="15"/>
  <c r="A165" i="15"/>
  <c r="A157" i="15"/>
  <c r="A149" i="15"/>
  <c r="A141" i="15"/>
  <c r="A133" i="15"/>
  <c r="A125" i="15"/>
  <c r="A117" i="15"/>
  <c r="A109" i="15"/>
  <c r="A101" i="15"/>
  <c r="A93" i="15"/>
  <c r="A85" i="15"/>
  <c r="A77" i="15"/>
  <c r="A69" i="15"/>
  <c r="A61" i="15"/>
  <c r="A53" i="15"/>
  <c r="A45" i="15"/>
  <c r="A36" i="15"/>
  <c r="F45" i="16"/>
  <c r="F37" i="16"/>
  <c r="A307" i="15"/>
  <c r="A203" i="15"/>
  <c r="A139" i="15"/>
  <c r="A91" i="15"/>
  <c r="A43" i="15"/>
  <c r="A425" i="15"/>
  <c r="A345" i="15"/>
  <c r="A289" i="15"/>
  <c r="A225" i="15"/>
  <c r="A161" i="15"/>
  <c r="A484" i="15"/>
  <c r="A476" i="15"/>
  <c r="A468" i="15"/>
  <c r="A460" i="15"/>
  <c r="A452" i="15"/>
  <c r="A444" i="15"/>
  <c r="A436" i="15"/>
  <c r="A428" i="15"/>
  <c r="A420" i="15"/>
  <c r="A412" i="15"/>
  <c r="A404" i="15"/>
  <c r="A396" i="15"/>
  <c r="A388" i="15"/>
  <c r="A380" i="15"/>
  <c r="A372" i="15"/>
  <c r="A364" i="15"/>
  <c r="A356" i="15"/>
  <c r="A348" i="15"/>
  <c r="A340" i="15"/>
  <c r="A332" i="15"/>
  <c r="A324" i="15"/>
  <c r="A316" i="15"/>
  <c r="A308" i="15"/>
  <c r="A300" i="15"/>
  <c r="A292" i="15"/>
  <c r="A284" i="15"/>
  <c r="A276" i="15"/>
  <c r="A268" i="15"/>
  <c r="A260" i="15"/>
  <c r="A252" i="15"/>
  <c r="A244" i="15"/>
  <c r="A236" i="15"/>
  <c r="A228" i="15"/>
  <c r="A220" i="15"/>
  <c r="A212" i="15"/>
  <c r="A204" i="15"/>
  <c r="A196" i="15"/>
  <c r="A188" i="15"/>
  <c r="A180" i="15"/>
  <c r="A172" i="15"/>
  <c r="A164" i="15"/>
  <c r="A156" i="15"/>
  <c r="A148" i="15"/>
  <c r="A140" i="15"/>
  <c r="A132" i="15"/>
  <c r="A124" i="15"/>
  <c r="A116" i="15"/>
  <c r="A108" i="15"/>
  <c r="A100" i="15"/>
  <c r="A92" i="15"/>
  <c r="A84" i="15"/>
  <c r="A76" i="15"/>
  <c r="A68" i="15"/>
  <c r="A60" i="15"/>
  <c r="A52" i="15"/>
  <c r="A44" i="15"/>
  <c r="A35" i="15"/>
  <c r="F46" i="16"/>
  <c r="F38" i="16"/>
  <c r="A467" i="15"/>
  <c r="A419" i="15"/>
  <c r="A403" i="15"/>
  <c r="A387" i="15"/>
  <c r="A371" i="15"/>
  <c r="A355" i="15"/>
  <c r="A339" i="15"/>
  <c r="A291" i="15"/>
  <c r="A275" i="15"/>
  <c r="A259" i="15"/>
  <c r="A235" i="15"/>
  <c r="A187" i="15"/>
  <c r="A163" i="15"/>
  <c r="A115" i="15"/>
  <c r="A67" i="15"/>
  <c r="F52" i="16"/>
  <c r="A409" i="15"/>
  <c r="A313" i="15"/>
  <c r="A281" i="15"/>
  <c r="A217" i="15"/>
  <c r="A169" i="15"/>
  <c r="A113" i="15"/>
  <c r="A65" i="15"/>
  <c r="A483" i="15"/>
  <c r="A475" i="15"/>
  <c r="A459" i="15"/>
  <c r="A451" i="15"/>
  <c r="A443" i="15"/>
  <c r="A435" i="15"/>
  <c r="A427" i="15"/>
  <c r="A411" i="15"/>
  <c r="A395" i="15"/>
  <c r="A379" i="15"/>
  <c r="A363" i="15"/>
  <c r="A347" i="15"/>
  <c r="A323" i="15"/>
  <c r="A283" i="15"/>
  <c r="A267" i="15"/>
  <c r="A251" i="15"/>
  <c r="A227" i="15"/>
  <c r="A179" i="15"/>
  <c r="A131" i="15"/>
  <c r="A83" i="15"/>
  <c r="F47" i="16"/>
  <c r="A369" i="15"/>
  <c r="A241" i="15"/>
  <c r="A177" i="15"/>
  <c r="A105" i="15"/>
  <c r="A57" i="15"/>
  <c r="A482" i="15"/>
  <c r="A474" i="15"/>
  <c r="A466" i="15"/>
  <c r="A458" i="15"/>
  <c r="A450" i="15"/>
  <c r="A442" i="15"/>
  <c r="A434" i="15"/>
  <c r="A426" i="15"/>
  <c r="A418" i="15"/>
  <c r="A410" i="15"/>
  <c r="A402" i="15"/>
  <c r="A394" i="15"/>
  <c r="A386" i="15"/>
  <c r="A378" i="15"/>
  <c r="A370" i="15"/>
  <c r="A362" i="15"/>
  <c r="A354" i="15"/>
  <c r="A346" i="15"/>
  <c r="A338" i="15"/>
  <c r="A330" i="15"/>
  <c r="A322" i="15"/>
  <c r="A314" i="15"/>
  <c r="A306" i="15"/>
  <c r="A298" i="15"/>
  <c r="A290" i="15"/>
  <c r="A282" i="15"/>
  <c r="A274" i="15"/>
  <c r="A266" i="15"/>
  <c r="A258" i="15"/>
  <c r="A250" i="15"/>
  <c r="A242" i="15"/>
  <c r="A234" i="15"/>
  <c r="A226" i="15"/>
  <c r="A218" i="15"/>
  <c r="A210" i="15"/>
  <c r="A202" i="15"/>
  <c r="A194" i="15"/>
  <c r="A186" i="15"/>
  <c r="A178" i="15"/>
  <c r="A170" i="15"/>
  <c r="A162" i="15"/>
  <c r="A154" i="15"/>
  <c r="A146" i="15"/>
  <c r="A138" i="15"/>
  <c r="A130" i="15"/>
  <c r="A122" i="15"/>
  <c r="A114" i="15"/>
  <c r="A106" i="15"/>
  <c r="A98" i="15"/>
  <c r="A90" i="15"/>
  <c r="A82" i="15"/>
  <c r="A74" i="15"/>
  <c r="A66" i="15"/>
  <c r="A58" i="15"/>
  <c r="A50" i="15"/>
  <c r="A42" i="15"/>
  <c r="A33" i="15"/>
  <c r="F48" i="16"/>
  <c r="F53" i="16"/>
  <c r="A481" i="15"/>
  <c r="A473" i="15"/>
  <c r="A465" i="15"/>
  <c r="A457" i="15"/>
  <c r="A449" i="15"/>
  <c r="A441" i="15"/>
  <c r="A393" i="15"/>
  <c r="A385" i="15"/>
  <c r="A377" i="15"/>
  <c r="A361" i="15"/>
  <c r="A337" i="15"/>
  <c r="A297" i="15"/>
  <c r="A249" i="15"/>
  <c r="A193" i="15"/>
  <c r="A145" i="15"/>
  <c r="A97" i="15"/>
  <c r="A41" i="15"/>
  <c r="F51" i="16"/>
  <c r="F50" i="16"/>
  <c r="F44" i="16"/>
  <c r="F43" i="16"/>
  <c r="F42" i="16"/>
  <c r="F41" i="16"/>
  <c r="F40" i="16"/>
  <c r="F34" i="16"/>
  <c r="F33" i="16"/>
  <c r="F32" i="16"/>
  <c r="F31" i="16"/>
  <c r="F25" i="16"/>
  <c r="F24" i="16"/>
  <c r="F23" i="16"/>
  <c r="F22" i="16"/>
  <c r="F21" i="16"/>
  <c r="F19" i="16"/>
  <c r="F18" i="16"/>
  <c r="F17" i="16"/>
  <c r="F16" i="16"/>
  <c r="F15" i="16"/>
  <c r="F14" i="16"/>
  <c r="F12" i="16"/>
  <c r="B11" i="16"/>
  <c r="D8" i="16"/>
  <c r="D7" i="16"/>
  <c r="C15" i="15"/>
  <c r="K190" i="12"/>
  <c r="K4" i="13"/>
  <c r="K5" i="13"/>
  <c r="K16" i="13"/>
  <c r="K7" i="13"/>
  <c r="K8" i="13"/>
  <c r="K9" i="13"/>
  <c r="K6" i="13"/>
  <c r="K11" i="13"/>
  <c r="K12" i="13"/>
  <c r="K13" i="13"/>
  <c r="K10" i="13"/>
  <c r="K14" i="13"/>
  <c r="K15" i="13"/>
  <c r="K3" i="13"/>
  <c r="I4" i="13"/>
  <c r="I5" i="13"/>
  <c r="I6" i="13"/>
  <c r="I7" i="13"/>
  <c r="I8" i="13"/>
  <c r="I9" i="13"/>
  <c r="I10" i="13"/>
  <c r="I11" i="13"/>
  <c r="I12" i="13"/>
  <c r="I13" i="13"/>
  <c r="I14" i="13"/>
  <c r="I3" i="13"/>
  <c r="H4" i="13"/>
  <c r="H5" i="13"/>
  <c r="H6" i="13"/>
  <c r="H7" i="13"/>
  <c r="H8" i="13"/>
  <c r="H9" i="13"/>
  <c r="H10" i="13"/>
  <c r="H11" i="13"/>
  <c r="H12" i="13"/>
  <c r="H13" i="13"/>
  <c r="H14" i="13"/>
  <c r="H3" i="13"/>
  <c r="G14" i="13"/>
  <c r="G4" i="13"/>
  <c r="G5" i="13"/>
  <c r="G6" i="13"/>
  <c r="G7" i="13"/>
  <c r="G8" i="13"/>
  <c r="G9" i="13"/>
  <c r="G10" i="13"/>
  <c r="G11" i="13"/>
  <c r="G12" i="13"/>
  <c r="G13" i="13"/>
  <c r="G3" i="13"/>
  <c r="B26" i="14"/>
  <c r="D75" i="10"/>
  <c r="K73" i="10"/>
  <c r="D74" i="10"/>
  <c r="J73" i="10"/>
  <c r="J72" i="10"/>
  <c r="J71" i="10"/>
  <c r="J70" i="10"/>
  <c r="J69" i="10"/>
  <c r="J68" i="10"/>
  <c r="J67" i="10"/>
  <c r="J66" i="10"/>
  <c r="J65" i="10"/>
  <c r="J64" i="10"/>
  <c r="J63" i="10"/>
  <c r="J62" i="10"/>
  <c r="J61" i="10"/>
  <c r="J60" i="10"/>
  <c r="J59" i="10"/>
  <c r="J58" i="10"/>
  <c r="J57" i="10"/>
  <c r="J56" i="10"/>
  <c r="J55" i="10"/>
  <c r="J54" i="10"/>
  <c r="J53" i="10"/>
  <c r="J52" i="10"/>
  <c r="J51" i="10"/>
  <c r="J50" i="10"/>
  <c r="J49" i="10"/>
  <c r="J48" i="10"/>
  <c r="J47" i="10"/>
  <c r="J46" i="10"/>
  <c r="J45" i="10"/>
  <c r="J44" i="10"/>
  <c r="J43" i="10"/>
  <c r="J42" i="10"/>
  <c r="J41" i="10"/>
  <c r="J40" i="10"/>
  <c r="J39" i="10"/>
  <c r="J38" i="10"/>
  <c r="J37" i="10"/>
  <c r="J36" i="10"/>
  <c r="J35" i="10"/>
  <c r="J34" i="10"/>
  <c r="J33" i="10"/>
  <c r="J32" i="10"/>
  <c r="J31" i="10"/>
  <c r="J30" i="10"/>
  <c r="J29" i="10"/>
  <c r="D29" i="10"/>
  <c r="J28" i="10"/>
  <c r="J27" i="10"/>
  <c r="J26" i="10"/>
  <c r="J25" i="10"/>
  <c r="J24" i="10"/>
  <c r="J23" i="10"/>
  <c r="D23" i="10"/>
  <c r="J22" i="10"/>
  <c r="J21" i="10"/>
  <c r="J20" i="10"/>
  <c r="M20" i="10"/>
  <c r="D20" i="10"/>
  <c r="J19" i="10"/>
  <c r="J18" i="10"/>
  <c r="J17" i="10"/>
  <c r="M17" i="10"/>
  <c r="D17" i="10"/>
  <c r="J16" i="10"/>
  <c r="J15" i="10"/>
  <c r="J14" i="10"/>
  <c r="D14" i="10"/>
  <c r="J13" i="10"/>
  <c r="J12" i="10"/>
  <c r="J11" i="10"/>
  <c r="D11" i="10"/>
  <c r="J10" i="10"/>
  <c r="J9" i="10"/>
  <c r="J8" i="10"/>
  <c r="M8" i="10"/>
  <c r="D8" i="10"/>
  <c r="M38" i="10"/>
  <c r="M47" i="10"/>
  <c r="M26" i="10"/>
  <c r="M41" i="10"/>
  <c r="M44" i="10"/>
  <c r="M68" i="10"/>
  <c r="N68" i="10"/>
  <c r="M35" i="10"/>
  <c r="M53" i="10"/>
  <c r="M32" i="10"/>
  <c r="N32" i="10" s="1"/>
  <c r="M62" i="10"/>
  <c r="C16" i="15"/>
  <c r="C24" i="14"/>
  <c r="C25" i="14"/>
  <c r="M71" i="10"/>
  <c r="N71" i="10"/>
  <c r="M14" i="10"/>
  <c r="M11" i="10"/>
  <c r="M29" i="10"/>
  <c r="M50" i="10"/>
  <c r="M65" i="10"/>
  <c r="N8" i="10"/>
  <c r="N44" i="10"/>
  <c r="F4" i="10"/>
  <c r="N56" i="10"/>
  <c r="N20" i="10"/>
  <c r="C26" i="14"/>
  <c r="C11" i="18"/>
  <c r="B14" i="18"/>
  <c r="A14" i="18"/>
  <c r="I13" i="12"/>
  <c r="G16" i="15"/>
  <c r="I14" i="12"/>
  <c r="G17" i="15"/>
  <c r="K14" i="12"/>
  <c r="C7" i="18"/>
  <c r="C6" i="18"/>
  <c r="K13" i="12"/>
  <c r="C8" i="18"/>
  <c r="C9" i="18"/>
  <c r="H12" i="12"/>
  <c r="I12" i="12"/>
  <c r="J12" i="12"/>
  <c r="K12" i="12"/>
  <c r="G15" i="15"/>
  <c r="G18" i="15"/>
  <c r="C18" i="15"/>
  <c r="C19" i="15"/>
  <c r="A111" i="16" a="1"/>
  <c r="A121" i="16" a="1"/>
  <c r="A117" i="16" a="1"/>
  <c r="A93" i="16" a="1"/>
  <c r="A124" i="16" a="1"/>
  <c r="A118" i="16" a="1"/>
  <c r="A86" i="16" a="1"/>
  <c r="A82" i="16" a="1"/>
  <c r="A129" i="16" a="1"/>
  <c r="A67" i="16" a="1"/>
  <c r="A127" i="16" a="1"/>
  <c r="A128" i="16" a="1"/>
  <c r="A141" i="16" a="1"/>
  <c r="A120" i="16" a="1"/>
  <c r="A135" i="16" a="1"/>
  <c r="A130" i="16" a="1"/>
  <c r="A103" i="16" a="1"/>
  <c r="A89" i="16" a="1"/>
  <c r="A106" i="16" a="1"/>
  <c r="A76" i="16" a="1"/>
  <c r="A112" i="16" a="1"/>
  <c r="A75" i="16" a="1"/>
  <c r="A105" i="16" a="1"/>
  <c r="A104" i="16" a="1"/>
  <c r="A107" i="16" a="1"/>
  <c r="A133" i="16" a="1"/>
  <c r="A74" i="16" a="1"/>
  <c r="A77" i="16" a="1"/>
  <c r="A96" i="16" a="1"/>
  <c r="A143" i="16" a="1"/>
  <c r="A72" i="16" a="1"/>
  <c r="A137" i="16" a="1"/>
  <c r="A95" i="16" a="1"/>
  <c r="A87" i="16" a="1"/>
  <c r="A139" i="16" a="1"/>
  <c r="A91" i="16" a="1"/>
  <c r="A94" i="16" a="1"/>
  <c r="A101" i="16" a="1"/>
  <c r="A138" i="16" a="1"/>
  <c r="A71" i="16" a="1"/>
  <c r="A142" i="16" a="1"/>
  <c r="A116" i="16" a="1"/>
  <c r="A79" i="16" a="1"/>
  <c r="A98" i="16" a="1"/>
  <c r="A113" i="16" a="1"/>
  <c r="A140" i="16" a="1"/>
  <c r="A145" i="16" a="1"/>
  <c r="A123" i="16" a="1"/>
  <c r="A126" i="16" a="1"/>
  <c r="A102" i="16" a="1"/>
  <c r="A99" i="16" a="1"/>
  <c r="A73" i="16" a="1"/>
  <c r="A100" i="16" a="1"/>
  <c r="A122" i="16" a="1"/>
  <c r="A119" i="16" a="1"/>
  <c r="A84" i="16" a="1"/>
  <c r="A108" i="16" a="1"/>
  <c r="A132" i="16" a="1"/>
  <c r="A68" i="16" a="1"/>
  <c r="A62" i="16" a="1"/>
  <c r="A115" i="16" a="1"/>
  <c r="A90" i="16" a="1"/>
  <c r="A83" i="16" a="1"/>
  <c r="A134" i="16" a="1"/>
  <c r="A136" i="16" a="1"/>
  <c r="A80" i="16" a="1"/>
  <c r="A88" i="16" a="1"/>
  <c r="A69" i="16" a="1"/>
  <c r="A60" i="16" a="1"/>
  <c r="A70" i="16" a="1"/>
  <c r="A131" i="16" a="1"/>
  <c r="A97" i="16" a="1"/>
  <c r="A92" i="16" a="1"/>
  <c r="A110" i="16" a="1"/>
  <c r="A114" i="16" a="1"/>
  <c r="A125" i="16" a="1"/>
  <c r="A85" i="16" a="1"/>
  <c r="A61" i="16" a="1"/>
  <c r="A144" i="16" a="1"/>
  <c r="A78" i="16" a="1"/>
  <c r="A81" i="16" a="1"/>
  <c r="A109" i="16" a="1"/>
  <c r="K19" i="15" l="1"/>
  <c r="C20" i="15"/>
  <c r="E20" i="15" s="1"/>
  <c r="L23" i="15"/>
  <c r="K23" i="15"/>
  <c r="K18" i="15"/>
  <c r="L21" i="15"/>
  <c r="L16" i="15"/>
  <c r="K24" i="15"/>
  <c r="L24" i="15"/>
  <c r="L19" i="15"/>
  <c r="K15" i="15"/>
  <c r="K17" i="15"/>
  <c r="L18" i="15"/>
  <c r="K21" i="15"/>
  <c r="L15" i="15"/>
  <c r="K16" i="15"/>
  <c r="K22" i="15"/>
  <c r="K20" i="15"/>
  <c r="L17" i="15"/>
  <c r="L20" i="15"/>
  <c r="L22" i="15"/>
  <c r="A103" i="16"/>
  <c r="A114" i="16"/>
  <c r="A89" i="16"/>
  <c r="A125" i="16"/>
  <c r="A110" i="16"/>
  <c r="A127" i="16"/>
  <c r="A138" i="16"/>
  <c r="A99" i="16"/>
  <c r="A71" i="16"/>
  <c r="A92" i="16"/>
  <c r="A123" i="16"/>
  <c r="A101" i="16"/>
  <c r="A117" i="16"/>
  <c r="A74" i="16"/>
  <c r="A93" i="16"/>
  <c r="A141" i="16"/>
  <c r="A131" i="16"/>
  <c r="A133" i="16"/>
  <c r="A91" i="16"/>
  <c r="A97" i="16"/>
  <c r="A145" i="16"/>
  <c r="A88" i="16"/>
  <c r="A119" i="16"/>
  <c r="A95" i="16"/>
  <c r="A132" i="16"/>
  <c r="A109" i="16"/>
  <c r="A128" i="16"/>
  <c r="A75" i="16"/>
  <c r="C31" i="16"/>
  <c r="A31" i="16" s="1"/>
  <c r="A76" i="16"/>
  <c r="A129" i="16"/>
  <c r="A112" i="16"/>
  <c r="A94" i="16"/>
  <c r="A80" i="16"/>
  <c r="A98" i="16"/>
  <c r="A108" i="16"/>
  <c r="A136" i="16"/>
  <c r="A72" i="16"/>
  <c r="A135" i="16"/>
  <c r="A78" i="16"/>
  <c r="C40" i="16"/>
  <c r="A40" i="16" s="1"/>
  <c r="C50" i="16"/>
  <c r="A50" i="16" s="1"/>
  <c r="A82" i="16"/>
  <c r="A85" i="16"/>
  <c r="A142" i="16"/>
  <c r="A118" i="16"/>
  <c r="A90" i="16"/>
  <c r="A143" i="16"/>
  <c r="A83" i="16"/>
  <c r="A124" i="16"/>
  <c r="A81" i="16"/>
  <c r="A115" i="16"/>
  <c r="A102" i="16"/>
  <c r="A130" i="16"/>
  <c r="A62" i="16"/>
  <c r="A126" i="16"/>
  <c r="A69" i="16"/>
  <c r="A84" i="16"/>
  <c r="A121" i="16"/>
  <c r="A87" i="16"/>
  <c r="A120" i="16"/>
  <c r="A104" i="16"/>
  <c r="A68" i="16"/>
  <c r="A107" i="16"/>
  <c r="A113" i="16"/>
  <c r="A140" i="16"/>
  <c r="A144" i="16"/>
  <c r="A111" i="16"/>
  <c r="A70" i="16"/>
  <c r="A134" i="16"/>
  <c r="A86" i="16"/>
  <c r="A67" i="16"/>
  <c r="A60" i="16"/>
  <c r="A122" i="16"/>
  <c r="A100" i="16"/>
  <c r="A79" i="16"/>
  <c r="A106" i="16"/>
  <c r="A77" i="16"/>
  <c r="A105" i="16"/>
  <c r="A137" i="16"/>
  <c r="A61" i="16"/>
  <c r="A116" i="16"/>
  <c r="A139" i="16"/>
  <c r="C21" i="16"/>
  <c r="A21" i="16" s="1"/>
  <c r="A73" i="16"/>
  <c r="A96" i="16"/>
  <c r="D18" i="15" l="1"/>
  <c r="D19" i="15"/>
  <c r="L26" i="15"/>
  <c r="K26" i="15"/>
  <c r="D20" i="1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<sst xmlns="http://schemas.openxmlformats.org/spreadsheetml/2006/main" count="2401" uniqueCount="1173">
  <si>
    <t>VALOR TOTAL PARTIDA (OBJETO BENEFICIO TRIBUTARIO)</t>
  </si>
  <si>
    <t>VALOR TOTAL CONTRAPARTIDA</t>
  </si>
  <si>
    <t xml:space="preserve">VALOR TOTAL DEL PROYECTO </t>
  </si>
  <si>
    <t>Gastos Transversales</t>
  </si>
  <si>
    <t>Gastos Obligatorios</t>
  </si>
  <si>
    <t>1. Objetivo específico:</t>
  </si>
  <si>
    <t>2. Objetivo específico:</t>
  </si>
  <si>
    <t>3. Objetivo específico:</t>
  </si>
  <si>
    <t>4. Objetivo específico:</t>
  </si>
  <si>
    <t>5. Objetivo específico:</t>
  </si>
  <si>
    <t>Leve</t>
  </si>
  <si>
    <t xml:space="preserve">Medio </t>
  </si>
  <si>
    <t xml:space="preserve">Alto </t>
  </si>
  <si>
    <t>TÍTULO DEL PROYECTO:</t>
  </si>
  <si>
    <t>OBJETIVOS ESPECÍFICOS</t>
  </si>
  <si>
    <t>1.1</t>
  </si>
  <si>
    <t>Actividad</t>
  </si>
  <si>
    <t>1.2</t>
  </si>
  <si>
    <t>1.3</t>
  </si>
  <si>
    <t>1.4</t>
  </si>
  <si>
    <t>2.1</t>
  </si>
  <si>
    <t>2.2</t>
  </si>
  <si>
    <t>2.3</t>
  </si>
  <si>
    <t>2.4</t>
  </si>
  <si>
    <t>3.1</t>
  </si>
  <si>
    <t>3.2</t>
  </si>
  <si>
    <t>3.3</t>
  </si>
  <si>
    <t>3.4</t>
  </si>
  <si>
    <t>4.1</t>
  </si>
  <si>
    <t>4.2</t>
  </si>
  <si>
    <t>4.3</t>
  </si>
  <si>
    <t>4.4</t>
  </si>
  <si>
    <t>5.1</t>
  </si>
  <si>
    <t>5.2</t>
  </si>
  <si>
    <t>5.3</t>
  </si>
  <si>
    <t>5.4</t>
  </si>
  <si>
    <t>VALOR TOTAL DEL PROYECTO :</t>
  </si>
  <si>
    <t>Indique en el siguiente cuadro los diferentes gastos necesarios para el desarrollo del proyecto.
NOTA: Incluya o retire las filas necesarias de acuerdo a la cantidad de objetivos y actividades planteadas en el proyecto.</t>
  </si>
  <si>
    <t xml:space="preserve">Presupuesto 
</t>
  </si>
  <si>
    <t xml:space="preserve">ACTIVIDAD </t>
  </si>
  <si>
    <r>
      <rPr>
        <b/>
        <sz val="11"/>
        <color theme="1"/>
        <rFont val="Roboto"/>
      </rPr>
      <t xml:space="preserve">GASTOS 
</t>
    </r>
    <r>
      <rPr>
        <sz val="9"/>
        <color theme="1"/>
        <rFont val="Roboto Regular"/>
      </rPr>
      <t>(Incluya en esta columna cada uno de los gastos que permitan desarrollar la actividad)</t>
    </r>
  </si>
  <si>
    <r>
      <rPr>
        <b/>
        <sz val="11"/>
        <color theme="1"/>
        <rFont val="Roboto"/>
      </rPr>
      <t xml:space="preserve">DETALLE DEL GASTO 
</t>
    </r>
    <r>
      <rPr>
        <sz val="9"/>
        <color theme="1"/>
        <rFont val="Roboto Regular"/>
      </rPr>
      <t>(Describa cualitativamente cada gasto, especifique si se trata de alquileres, compras, honorarios u otros)</t>
    </r>
  </si>
  <si>
    <t>CANTIDAD</t>
  </si>
  <si>
    <r>
      <rPr>
        <b/>
        <sz val="11"/>
        <color theme="1"/>
        <rFont val="Roboto"/>
      </rPr>
      <t xml:space="preserve">UNIDAD DE MEDIDA 
</t>
    </r>
    <r>
      <rPr>
        <sz val="9"/>
        <color theme="1"/>
        <rFont val="Roboto Regular"/>
      </rPr>
      <t>(ejemplo: personas, día, semana, mes, ítem, tiempo, tipo de objeto)</t>
    </r>
  </si>
  <si>
    <t>VALOR UNITARIO</t>
  </si>
  <si>
    <t>VALOR TOTAL</t>
  </si>
  <si>
    <r>
      <rPr>
        <b/>
        <sz val="11"/>
        <color theme="1"/>
        <rFont val="Roboto"/>
      </rPr>
      <t xml:space="preserve">
VALOR PARTIDA
</t>
    </r>
    <r>
      <rPr>
        <b/>
        <sz val="9"/>
        <color theme="1"/>
        <rFont val="Roboto Regular"/>
      </rPr>
      <t xml:space="preserve">
</t>
    </r>
    <r>
      <rPr>
        <sz val="9"/>
        <color theme="1"/>
        <rFont val="Roboto Regular"/>
      </rPr>
      <t>(Corresponde a los recursos de las inversiones o donaciones objeto de beneficio tributario)</t>
    </r>
  </si>
  <si>
    <r>
      <rPr>
        <b/>
        <sz val="11"/>
        <color theme="1"/>
        <rFont val="Roboto"/>
      </rPr>
      <t xml:space="preserve">
VALOR CONTRAPARTIDA
</t>
    </r>
    <r>
      <rPr>
        <b/>
        <sz val="9"/>
        <color theme="1"/>
        <rFont val="Roboto Regular"/>
      </rPr>
      <t xml:space="preserve">
</t>
    </r>
    <r>
      <rPr>
        <sz val="9"/>
        <color theme="1"/>
        <rFont val="Roboto Regular"/>
      </rPr>
      <t>(Recursos no sujetos a beneficio tributario)</t>
    </r>
  </si>
  <si>
    <t>VALOR ACTIVIDAD</t>
  </si>
  <si>
    <t xml:space="preserve">VALOR POR OBJETIVO </t>
  </si>
  <si>
    <t xml:space="preserve">1. Objetivo específico: </t>
  </si>
  <si>
    <t>GASTO  1</t>
  </si>
  <si>
    <t>GASTO  2</t>
  </si>
  <si>
    <t>GASTO  3</t>
  </si>
  <si>
    <t xml:space="preserve">Actividad </t>
  </si>
  <si>
    <t>Gastos Transversales
(Incluya las actividades que contribuyan al desarrollo de todos los objetivos, si aplica)</t>
  </si>
  <si>
    <t>Gastos Obligatorios
(Costos de manejo de patrimonio autónomo o cuenta bancaria; pago a CoCrea; costos de auditoría - si aplica)</t>
  </si>
  <si>
    <t>Costos patrimonio autónomo o Cuenta Bancaria</t>
  </si>
  <si>
    <t xml:space="preserve">Costos Auditoría </t>
  </si>
  <si>
    <t>Pago 5 % Costos de la Convocatoria CoCrea 2022
(sobre los recursos de partida)</t>
  </si>
  <si>
    <t xml:space="preserve">Valor Total Recursos Partida </t>
  </si>
  <si>
    <t xml:space="preserve">Valor Total Recursos Contrapartida </t>
  </si>
  <si>
    <t># Actividades</t>
  </si>
  <si>
    <t>Descripción actividad</t>
  </si>
  <si>
    <t># de actividad</t>
  </si>
  <si>
    <t>Descripción de actividades</t>
  </si>
  <si>
    <t># gasto</t>
  </si>
  <si>
    <t>Descripción Gasto</t>
  </si>
  <si>
    <t># Gasto</t>
  </si>
  <si>
    <t># Objetivos</t>
  </si>
  <si>
    <t>1.1.1</t>
  </si>
  <si>
    <t>1.1.2</t>
  </si>
  <si>
    <t>1.1.3</t>
  </si>
  <si>
    <t>1.1.4</t>
  </si>
  <si>
    <t>1.1.5</t>
  </si>
  <si>
    <t>1.2.1</t>
  </si>
  <si>
    <t>1.2.2</t>
  </si>
  <si>
    <t>1.2.3</t>
  </si>
  <si>
    <t>1.2.4</t>
  </si>
  <si>
    <t>1.2.5</t>
  </si>
  <si>
    <t>1.2.6</t>
  </si>
  <si>
    <t>1.3.1</t>
  </si>
  <si>
    <t>1.3.2</t>
  </si>
  <si>
    <t>1.3.3</t>
  </si>
  <si>
    <t>1.3.4</t>
  </si>
  <si>
    <t>1.3.5</t>
  </si>
  <si>
    <t>1.3.6</t>
  </si>
  <si>
    <t>1.4.1</t>
  </si>
  <si>
    <t>1.4.2</t>
  </si>
  <si>
    <t>1.4.3</t>
  </si>
  <si>
    <t>1.4.4</t>
  </si>
  <si>
    <t>1.4.5</t>
  </si>
  <si>
    <t>1.4.6</t>
  </si>
  <si>
    <t>1.5.1</t>
  </si>
  <si>
    <t>1.5.2</t>
  </si>
  <si>
    <t>1.5.3</t>
  </si>
  <si>
    <t>1.5.4</t>
  </si>
  <si>
    <t>1.5.5</t>
  </si>
  <si>
    <t>1.5.6</t>
  </si>
  <si>
    <t>1.6.1</t>
  </si>
  <si>
    <t>1.6.2</t>
  </si>
  <si>
    <t>1.6.3</t>
  </si>
  <si>
    <t>1.6.4</t>
  </si>
  <si>
    <t>1.6.5</t>
  </si>
  <si>
    <t>1.6.6</t>
  </si>
  <si>
    <t>1.5</t>
  </si>
  <si>
    <t>1.6</t>
  </si>
  <si>
    <t>1.7</t>
  </si>
  <si>
    <t>1.8</t>
  </si>
  <si>
    <t>1.9</t>
  </si>
  <si>
    <t>Nombre del proyecto</t>
  </si>
  <si>
    <t>Codigo del proyecto</t>
  </si>
  <si>
    <t>2.5</t>
  </si>
  <si>
    <t>2.6</t>
  </si>
  <si>
    <t>2.7</t>
  </si>
  <si>
    <t>2.8</t>
  </si>
  <si>
    <t>2.9</t>
  </si>
  <si>
    <t>3.5</t>
  </si>
  <si>
    <t>3.6</t>
  </si>
  <si>
    <t>3.7</t>
  </si>
  <si>
    <t>3.8</t>
  </si>
  <si>
    <t>3.9</t>
  </si>
  <si>
    <t>4.5</t>
  </si>
  <si>
    <t>4.6</t>
  </si>
  <si>
    <t>4.7</t>
  </si>
  <si>
    <t>4.8</t>
  </si>
  <si>
    <t>4.9</t>
  </si>
  <si>
    <t>Gastos Obligatorios 2</t>
  </si>
  <si>
    <t>Gastos Obligatorios 3</t>
  </si>
  <si>
    <t>Gastos Transversales 1</t>
  </si>
  <si>
    <t>Gastos Transversales 2</t>
  </si>
  <si>
    <t>Gastos Transversales 3</t>
  </si>
  <si>
    <t>(en blanco)</t>
  </si>
  <si>
    <t>Total general</t>
  </si>
  <si>
    <t>Cantidad</t>
  </si>
  <si>
    <t>5.5</t>
  </si>
  <si>
    <t>6.1</t>
  </si>
  <si>
    <t>6.2</t>
  </si>
  <si>
    <t>6.3</t>
  </si>
  <si>
    <t>6.4</t>
  </si>
  <si>
    <t>6.5</t>
  </si>
  <si>
    <t>7.1</t>
  </si>
  <si>
    <t>7.2</t>
  </si>
  <si>
    <t>7.3</t>
  </si>
  <si>
    <t>7.4</t>
  </si>
  <si>
    <t>7.5</t>
  </si>
  <si>
    <t xml:space="preserve"> </t>
  </si>
  <si>
    <t>Tiempo de ejecución (meses)</t>
  </si>
  <si>
    <t>DATOS GENERALES DEL PROYECTO</t>
  </si>
  <si>
    <t>DURACIÓN DEL PROYECTO EN MESES:</t>
  </si>
  <si>
    <t xml:space="preserve">OBJETIVO GENERAL </t>
  </si>
  <si>
    <t xml:space="preserve">META Y/O ALCANCE ACTIVIDADES TÉCNICAS </t>
  </si>
  <si>
    <t>MESES EN LOS CUALES SE DESARROLLARÁN LAS ACTIVIDADES</t>
  </si>
  <si>
    <t>Meta(s) / Alcance Objetivo 1</t>
  </si>
  <si>
    <t>Mes 
1</t>
  </si>
  <si>
    <t>Mes 
2</t>
  </si>
  <si>
    <t>Mes 
3</t>
  </si>
  <si>
    <t>Mes 
4</t>
  </si>
  <si>
    <t>Mes 
5</t>
  </si>
  <si>
    <t>Mes 
6</t>
  </si>
  <si>
    <t>Mes 
7</t>
  </si>
  <si>
    <t>Mes 
8</t>
  </si>
  <si>
    <t>Mes 
9</t>
  </si>
  <si>
    <t>Mes 
10</t>
  </si>
  <si>
    <t>Mes 
11</t>
  </si>
  <si>
    <t>Mes 
12</t>
  </si>
  <si>
    <t>Mes 
13</t>
  </si>
  <si>
    <t>Mes 
14</t>
  </si>
  <si>
    <t>*</t>
  </si>
  <si>
    <t>Meta(s) / Alcance Objetivo 2</t>
  </si>
  <si>
    <t>Meta(s) / Alcance Objetivo 3</t>
  </si>
  <si>
    <t>Meta(s)  / Alcance Objetivo 4</t>
  </si>
  <si>
    <t>Meta(s)  / Alcance Objetivo 5</t>
  </si>
  <si>
    <t>Mes Inicial</t>
  </si>
  <si>
    <t>Mes Final</t>
  </si>
  <si>
    <t>Mes 1</t>
  </si>
  <si>
    <t>Mes 2</t>
  </si>
  <si>
    <t>Mes 3</t>
  </si>
  <si>
    <t>Mes 4</t>
  </si>
  <si>
    <t>Mes 5</t>
  </si>
  <si>
    <t>Mes 6</t>
  </si>
  <si>
    <t>Mes 7</t>
  </si>
  <si>
    <t>Mes 8</t>
  </si>
  <si>
    <t>Mes 9</t>
  </si>
  <si>
    <t>Mes 10</t>
  </si>
  <si>
    <t>Mes 11</t>
  </si>
  <si>
    <t>Mes 12</t>
  </si>
  <si>
    <t>Mes 13</t>
  </si>
  <si>
    <t>Mes 14</t>
  </si>
  <si>
    <t>Mes 15</t>
  </si>
  <si>
    <t>Mes 16</t>
  </si>
  <si>
    <t>Mes 17</t>
  </si>
  <si>
    <t>Mes 18</t>
  </si>
  <si>
    <t>Mes 19</t>
  </si>
  <si>
    <t>Mes 20</t>
  </si>
  <si>
    <t>Mes 21</t>
  </si>
  <si>
    <t>Mes 22</t>
  </si>
  <si>
    <t>Mes 23</t>
  </si>
  <si>
    <t>Mes 24</t>
  </si>
  <si>
    <t>Mes 25</t>
  </si>
  <si>
    <t>Mes 26</t>
  </si>
  <si>
    <t>Mes 27</t>
  </si>
  <si>
    <t>Mes 28</t>
  </si>
  <si>
    <t>Mes 29</t>
  </si>
  <si>
    <t>Mes 30</t>
  </si>
  <si>
    <t>Mes 31</t>
  </si>
  <si>
    <t>Mes 32</t>
  </si>
  <si>
    <t>Mes 33</t>
  </si>
  <si>
    <t>Mes 34</t>
  </si>
  <si>
    <t>Mes 35</t>
  </si>
  <si>
    <t>Mes 36</t>
  </si>
  <si>
    <t>VALOR SOBRE EL BENEFICIO TRIBUTARIO</t>
  </si>
  <si>
    <t>Valor total Proyecto</t>
  </si>
  <si>
    <t>VALOR POR OBJETIVO</t>
  </si>
  <si>
    <t>Unidad de Medida</t>
  </si>
  <si>
    <t>Nombre Titular del Proyecto (P.J/P.N)</t>
  </si>
  <si>
    <t>Nit/CC</t>
  </si>
  <si>
    <t>Soporte de Pago</t>
  </si>
  <si>
    <t xml:space="preserve">RESUMEN PRESUPUESTO </t>
  </si>
  <si>
    <t>TOTAL PRESUPUESTO</t>
  </si>
  <si>
    <t xml:space="preserve">
VALOR CONTRAPARTIDA
</t>
  </si>
  <si>
    <t>#</t>
  </si>
  <si>
    <t>PRESUPUESTO CONVOCATORIA 2023</t>
  </si>
  <si>
    <t xml:space="preserve">INSTRUCTIVO </t>
  </si>
  <si>
    <t>Costos auditoría (Si aplica)</t>
  </si>
  <si>
    <t>Pago 5 % costos de la convocatoria CoCrea 2022
(sobre los recursos de partida)</t>
  </si>
  <si>
    <t>Calculadora para verificación del presupuesto</t>
  </si>
  <si>
    <t xml:space="preserve">Use este cuadro para calcular el porcentaje de la partida y contrapartida frente al total del proyecto. Así mismo, podrá calcular el valor correspondiente a costos de la convocatoria. 
Diligencie los campos azules con la información registrada en el presupuesto del proyecto. Los campos en naranja se generarán automáticamente con los valores que deberá tener en cuenta para la evaluación del proyecto. 
Consulte el siguiente enlace para un video corto sobre el uso de la presente herramienta:
https://drive.google.com/file/d/1bvyyEpoBAwwomrHFMCYK8wrARq7adO2V/view?usp=sharing </t>
  </si>
  <si>
    <t>Valor contrapartida (si aplica)</t>
  </si>
  <si>
    <t>Valor partida</t>
  </si>
  <si>
    <t>Aportes requeridos por el proyecto
 - Total Gastos</t>
  </si>
  <si>
    <t>Subtotal partida sin 5%</t>
  </si>
  <si>
    <t>5% de costos de la convocatoria</t>
  </si>
  <si>
    <t>Valor partida (Con 5%) - TOTAL DE RECURSOS PARTIDA</t>
  </si>
  <si>
    <t>VALOR TOTAL PROYECTO</t>
  </si>
  <si>
    <t>Porcentaje de la partida %</t>
  </si>
  <si>
    <t>Porcentaje de contrapartida %</t>
  </si>
  <si>
    <t>Tipo de gasto</t>
  </si>
  <si>
    <t>%</t>
  </si>
  <si>
    <t>Soporte entregable del Gasto</t>
  </si>
  <si>
    <t xml:space="preserve">
VALOR PARTIDA
(Valor Objeto del beneficio tributario
</t>
  </si>
  <si>
    <t>0 Gastos Obligatorios 1</t>
  </si>
  <si>
    <t>0 Gastos Obligatorios</t>
  </si>
  <si>
    <t>0.1 Gastos transversales</t>
  </si>
  <si>
    <t>* Registre los datos del proyecto - deben ser los mismos datos registrados en la plataforma de Cocrea</t>
  </si>
  <si>
    <t>Valor</t>
  </si>
  <si>
    <t>Aquellos gastos que se generan transversalmente en todos los objetivos específicos del proyecto</t>
  </si>
  <si>
    <t>En esta tabla defina los gastos detallados por cada actividad, esta se vera reflejada en la hoja Presupuesto.(En esta hoja no se registran valores)
1. # de actividad: Registre el número de la actividad de acuerdo al numero de objetivo al que corresponda la actividad. (Si la actividad corresponde al objetivo 1, la actividad iniciara en el 1.1 etc.)
    Si quiere añadir actividades por favor regístrelas en la hoja Objetivos y actividades. 
2. Descripción de actividades: Se diligencia automáticamente de la hoja 1. Objetivos y actividades.
3. # Gasto: Registre el número de gasto asociado a la actividad si la actividad es 1.1 el gasto será 1.1.1 o 1.1.2 etc.
4. Descripción del gasto: Describa el gasto asociado a la actividad.
NOTA. LO RESALTADO EN COLOR VERDE SE ENCUENTRA BLOQUEADO Y SE CALCULARA AUTOMATICAMENTE UNA VEZ DILIGENCIADA TODA LA INFORMACIÓN</t>
  </si>
  <si>
    <t>Valores</t>
  </si>
  <si>
    <t>(Q)Cantidad</t>
  </si>
  <si>
    <t>$ VALOR UNITARIO</t>
  </si>
  <si>
    <t>$ VALOR TOTAL</t>
  </si>
  <si>
    <t>VALOR CONTRAPARTIDA
(Recursos Propios)</t>
  </si>
  <si>
    <t>hacer click sobre el botón Habilitar contenido, que se encuentra en la misma advertencia de seguridad.</t>
  </si>
  <si>
    <t>HABILTAR CONTENIDO PARA HACER USO DE ESTA HERRAMIENTA</t>
  </si>
  <si>
    <t>TOTAL</t>
  </si>
  <si>
    <t>Total 0 Gastos Obligatorios</t>
  </si>
  <si>
    <t>Total 0.1 Gastos transversales</t>
  </si>
  <si>
    <r>
      <rPr>
        <b/>
        <sz val="9"/>
        <color theme="1"/>
        <rFont val="Roboto"/>
      </rPr>
      <t>2. Objetivos y actividades:</t>
    </r>
    <r>
      <rPr>
        <sz val="9"/>
        <color theme="1"/>
        <rFont val="Roboto"/>
      </rPr>
      <t xml:space="preserve">  Se deben registrar los Objetivos específicos del proyecto y las actividades de cada objetivo. Tener en cuenta que puede repetir en la columna de Objetivos el numero dependiendo el número de actividades del proyecto.
Ejemplo: Objetivo 1 actividad 1,1 / Objetivo 1 actividad 1,2 etc.</t>
    </r>
  </si>
  <si>
    <r>
      <rPr>
        <b/>
        <sz val="9"/>
        <color theme="1"/>
        <rFont val="Roboto"/>
      </rPr>
      <t xml:space="preserve">3. Cronograma: </t>
    </r>
    <r>
      <rPr>
        <sz val="9"/>
        <color theme="1"/>
        <rFont val="Roboto"/>
      </rPr>
      <t>En esta hoja registre el cronograma de ejecución del proyecto.</t>
    </r>
  </si>
  <si>
    <r>
      <rPr>
        <b/>
        <sz val="9"/>
        <color theme="1"/>
        <rFont val="Roboto"/>
      </rPr>
      <t>4. Detalle de gastos:</t>
    </r>
    <r>
      <rPr>
        <sz val="9"/>
        <color theme="1"/>
        <rFont val="Roboto"/>
      </rPr>
      <t xml:space="preserve"> En esta hoja registré de acuerdo alas instrucciones registradas en las casillas, todos los gastos de cada una de las actividades y objetivos relacionadas en los puntos 1 y 2. </t>
    </r>
  </si>
  <si>
    <r>
      <rPr>
        <b/>
        <sz val="9"/>
        <color theme="1"/>
        <rFont val="Roboto"/>
      </rPr>
      <t>5. En la hoja 5.</t>
    </r>
    <r>
      <rPr>
        <sz val="9"/>
        <color theme="1"/>
        <rFont val="Roboto"/>
      </rPr>
      <t xml:space="preserve"> Presupuesto únicamente deberá actualizar la información dando click en la gráfica que se indica en la hoja y actualizara el presupuesto de acuerdo a todo los registros diligenciados en los punto anteriores</t>
    </r>
  </si>
  <si>
    <r>
      <t xml:space="preserve">NOTA. </t>
    </r>
    <r>
      <rPr>
        <sz val="8"/>
        <color theme="1"/>
        <rFont val="Roboto"/>
      </rPr>
      <t>Las casillas que se encuentran en color verde se encuentran bloqueadas y estas se calculas automaticamente a medida qque se registra la información solicitada en los puntos expuestos anteriormente.</t>
    </r>
  </si>
  <si>
    <r>
      <rPr>
        <b/>
        <sz val="9"/>
        <color theme="1"/>
        <rFont val="Roboto"/>
      </rPr>
      <t>1. Datos del  proyecto:</t>
    </r>
    <r>
      <rPr>
        <sz val="9"/>
        <color theme="1"/>
        <rFont val="Roboto"/>
      </rPr>
      <t xml:space="preserve"> diligenciar en esta hoja toda la información general del proyecto, la información debe ser la misma que se registra en la plataforma de CoCrea. </t>
    </r>
  </si>
  <si>
    <t>Objetivo general del proyecto</t>
  </si>
  <si>
    <t># Objetivos específicos</t>
  </si>
  <si>
    <t>Descripción de Objetivos específicos</t>
  </si>
  <si>
    <t xml:space="preserve">FORMATO DE CRONOGRAMA </t>
  </si>
  <si>
    <t>Resumen gastos obligatorios</t>
  </si>
  <si>
    <t>5.6</t>
  </si>
  <si>
    <t>5.7</t>
  </si>
  <si>
    <t>5.8</t>
  </si>
  <si>
    <t>6.6</t>
  </si>
  <si>
    <t>6.7</t>
  </si>
  <si>
    <t>6.8</t>
  </si>
  <si>
    <t>6.9</t>
  </si>
  <si>
    <t>7.6</t>
  </si>
  <si>
    <t>7.7</t>
  </si>
  <si>
    <t>7.8</t>
  </si>
  <si>
    <t>7.9</t>
  </si>
  <si>
    <t>5.9</t>
  </si>
  <si>
    <t>5.10</t>
  </si>
  <si>
    <t>Transporte y logística</t>
  </si>
  <si>
    <t>1, Registre los objetivos especificos del proyecto con todas las actividades que requiere por cada objetivo. (el Numero de actividad debe ser secuencia del objetivo, ej. Si el objetivo es 1, la actividad deberá ser 1.1 ó 1.2 ó 1,3 etc., si el objetivo es 2 la actividad dederá ser 2.1, 2.2 o 2.3 etc).
2, Si desea ordenar los registros de click en el boton ordenar.</t>
  </si>
  <si>
    <t>Mes 
15</t>
  </si>
  <si>
    <t>Mes 
16</t>
  </si>
  <si>
    <t>Mes 
17</t>
  </si>
  <si>
    <t>Mes 
18</t>
  </si>
  <si>
    <t>Mes 
19</t>
  </si>
  <si>
    <t>Mes 
20</t>
  </si>
  <si>
    <t>Mes 
21</t>
  </si>
  <si>
    <t>Mes 
22</t>
  </si>
  <si>
    <t>Mes 
23</t>
  </si>
  <si>
    <t>Mes 
24</t>
  </si>
  <si>
    <t>Mes 
25</t>
  </si>
  <si>
    <t>Mes 
26</t>
  </si>
  <si>
    <t>Mes 
27</t>
  </si>
  <si>
    <t>Mes 
28</t>
  </si>
  <si>
    <t>Mes 
29</t>
  </si>
  <si>
    <t>Mes 
30</t>
  </si>
  <si>
    <t>Mes 
31</t>
  </si>
  <si>
    <t>Mes 
32</t>
  </si>
  <si>
    <t>Mes 
33</t>
  </si>
  <si>
    <t>Mes 
34</t>
  </si>
  <si>
    <t>Mes 
35</t>
  </si>
  <si>
    <t>Mes 
36</t>
  </si>
  <si>
    <t>2.1.1</t>
  </si>
  <si>
    <t>2.1.2</t>
  </si>
  <si>
    <t>2.1.3</t>
  </si>
  <si>
    <t>2.1.4</t>
  </si>
  <si>
    <t>2.1.5</t>
  </si>
  <si>
    <t>2.2.1</t>
  </si>
  <si>
    <t>2.2.2</t>
  </si>
  <si>
    <t>2.2.3</t>
  </si>
  <si>
    <t>2.2.4</t>
  </si>
  <si>
    <t>2.2.5</t>
  </si>
  <si>
    <t>2.2.6</t>
  </si>
  <si>
    <t>2.3.1</t>
  </si>
  <si>
    <t>2.3.2</t>
  </si>
  <si>
    <t>2.3.3</t>
  </si>
  <si>
    <t>2.3.4</t>
  </si>
  <si>
    <t>2.3.5</t>
  </si>
  <si>
    <t>2.3.6</t>
  </si>
  <si>
    <t>2.4.1</t>
  </si>
  <si>
    <t>2.4.2</t>
  </si>
  <si>
    <t>2.4.3</t>
  </si>
  <si>
    <t>2.4.4</t>
  </si>
  <si>
    <t>2.4.5</t>
  </si>
  <si>
    <t>2.4.6</t>
  </si>
  <si>
    <t>2.5.1</t>
  </si>
  <si>
    <t>2.5.2</t>
  </si>
  <si>
    <t>2.5.3</t>
  </si>
  <si>
    <t>2.5.4</t>
  </si>
  <si>
    <t>2.5.5</t>
  </si>
  <si>
    <t>2.5.6</t>
  </si>
  <si>
    <t>2.6.1</t>
  </si>
  <si>
    <t>2.6.2</t>
  </si>
  <si>
    <t>2.6.3</t>
  </si>
  <si>
    <t>2.6.4</t>
  </si>
  <si>
    <t>2.6.5</t>
  </si>
  <si>
    <t>2.6.6</t>
  </si>
  <si>
    <t>3.1.1</t>
  </si>
  <si>
    <t>3.1.2</t>
  </si>
  <si>
    <t>3.1.3</t>
  </si>
  <si>
    <t>3.1.4</t>
  </si>
  <si>
    <t>3.1.5</t>
  </si>
  <si>
    <t>3.2.1</t>
  </si>
  <si>
    <t>3.2.2</t>
  </si>
  <si>
    <t>3.2.3</t>
  </si>
  <si>
    <t>3.2.4</t>
  </si>
  <si>
    <t>3.2.5</t>
  </si>
  <si>
    <t>3.2.6</t>
  </si>
  <si>
    <t>3.3.1</t>
  </si>
  <si>
    <t>3.3.2</t>
  </si>
  <si>
    <t>3.3.3</t>
  </si>
  <si>
    <t>3.3.4</t>
  </si>
  <si>
    <t>3.3.5</t>
  </si>
  <si>
    <t>3.3.6</t>
  </si>
  <si>
    <t>3.4.1</t>
  </si>
  <si>
    <t>3.4.2</t>
  </si>
  <si>
    <t>3.4.3</t>
  </si>
  <si>
    <t>3.4.4</t>
  </si>
  <si>
    <t>3.4.5</t>
  </si>
  <si>
    <t>3.4.6</t>
  </si>
  <si>
    <t>3.5.1</t>
  </si>
  <si>
    <t>3.5.2</t>
  </si>
  <si>
    <t>3.5.3</t>
  </si>
  <si>
    <t>3.5.4</t>
  </si>
  <si>
    <t>3.5.5</t>
  </si>
  <si>
    <t>3.5.6</t>
  </si>
  <si>
    <t>3.6.1</t>
  </si>
  <si>
    <t>3.6.2</t>
  </si>
  <si>
    <t>3.6.3</t>
  </si>
  <si>
    <t>3.6.4</t>
  </si>
  <si>
    <t>3.6.5</t>
  </si>
  <si>
    <t>3.6.6</t>
  </si>
  <si>
    <t>4.1.1</t>
  </si>
  <si>
    <t>4.1.2</t>
  </si>
  <si>
    <t>4.1.3</t>
  </si>
  <si>
    <t>4.1.4</t>
  </si>
  <si>
    <t>4.1.5</t>
  </si>
  <si>
    <t>4.2.1</t>
  </si>
  <si>
    <t>4.2.2</t>
  </si>
  <si>
    <t>4.2.3</t>
  </si>
  <si>
    <t>4.2.4</t>
  </si>
  <si>
    <t>4.2.5</t>
  </si>
  <si>
    <t>4.2.6</t>
  </si>
  <si>
    <t>4.3.1</t>
  </si>
  <si>
    <t>4.3.2</t>
  </si>
  <si>
    <t>4.3.3</t>
  </si>
  <si>
    <t>4.3.4</t>
  </si>
  <si>
    <t>4.3.5</t>
  </si>
  <si>
    <t>4.3.6</t>
  </si>
  <si>
    <t>4.4.1</t>
  </si>
  <si>
    <t>4.4.2</t>
  </si>
  <si>
    <t>4.4.3</t>
  </si>
  <si>
    <t>4.4.4</t>
  </si>
  <si>
    <t>4.4.5</t>
  </si>
  <si>
    <t>4.4.6</t>
  </si>
  <si>
    <t>4.5.1</t>
  </si>
  <si>
    <t>4.5.2</t>
  </si>
  <si>
    <t>4.5.3</t>
  </si>
  <si>
    <t>4.5.4</t>
  </si>
  <si>
    <t>4.5.5</t>
  </si>
  <si>
    <t>4.5.6</t>
  </si>
  <si>
    <t>4.6.1</t>
  </si>
  <si>
    <t>4.6.2</t>
  </si>
  <si>
    <t>4.6.3</t>
  </si>
  <si>
    <t>4.6.4</t>
  </si>
  <si>
    <t>4.6.5</t>
  </si>
  <si>
    <t>4.6.6</t>
  </si>
  <si>
    <t>5.1.1</t>
  </si>
  <si>
    <t>5.1.2</t>
  </si>
  <si>
    <t>5.1.3</t>
  </si>
  <si>
    <t>5.1.4</t>
  </si>
  <si>
    <t>5.1.5</t>
  </si>
  <si>
    <t>5.2.1</t>
  </si>
  <si>
    <t>5.2.2</t>
  </si>
  <si>
    <t>5.2.3</t>
  </si>
  <si>
    <t>5.2.4</t>
  </si>
  <si>
    <t>5.2.5</t>
  </si>
  <si>
    <t>5.2.6</t>
  </si>
  <si>
    <t>5.3.1</t>
  </si>
  <si>
    <t>5.3.2</t>
  </si>
  <si>
    <t>5.3.3</t>
  </si>
  <si>
    <t>5.3.4</t>
  </si>
  <si>
    <t>5.3.5</t>
  </si>
  <si>
    <t>5.3.6</t>
  </si>
  <si>
    <t>5.4.1</t>
  </si>
  <si>
    <t>5.4.2</t>
  </si>
  <si>
    <t>5.4.3</t>
  </si>
  <si>
    <t>5.4.4</t>
  </si>
  <si>
    <t>5.4.5</t>
  </si>
  <si>
    <t>5.4.6</t>
  </si>
  <si>
    <t>5.5.1</t>
  </si>
  <si>
    <t>5.5.2</t>
  </si>
  <si>
    <t>5.5.3</t>
  </si>
  <si>
    <t>5.5.4</t>
  </si>
  <si>
    <t>5.5.5</t>
  </si>
  <si>
    <t>5.5.6</t>
  </si>
  <si>
    <t>5.6.1</t>
  </si>
  <si>
    <t>5.6.2</t>
  </si>
  <si>
    <t>5.6.3</t>
  </si>
  <si>
    <t>5.6.4</t>
  </si>
  <si>
    <t>5.6.5</t>
  </si>
  <si>
    <t>5.6.6</t>
  </si>
  <si>
    <t>6.1.1</t>
  </si>
  <si>
    <t>6.1.2</t>
  </si>
  <si>
    <t>6.1.3</t>
  </si>
  <si>
    <t>6.1.4</t>
  </si>
  <si>
    <t>6.1.5</t>
  </si>
  <si>
    <t>6.2.1</t>
  </si>
  <si>
    <t>6.2.2</t>
  </si>
  <si>
    <t>6.2.3</t>
  </si>
  <si>
    <t>6.2.4</t>
  </si>
  <si>
    <t>6.2.5</t>
  </si>
  <si>
    <t>6.2.6</t>
  </si>
  <si>
    <t>6.3.1</t>
  </si>
  <si>
    <t>6.3.2</t>
  </si>
  <si>
    <t>6.3.3</t>
  </si>
  <si>
    <t>6.3.4</t>
  </si>
  <si>
    <t>6.3.5</t>
  </si>
  <si>
    <t>6.3.6</t>
  </si>
  <si>
    <t>6.4.1</t>
  </si>
  <si>
    <t>6.4.2</t>
  </si>
  <si>
    <t>6.4.3</t>
  </si>
  <si>
    <t>6.4.4</t>
  </si>
  <si>
    <t>6.4.5</t>
  </si>
  <si>
    <t>6.4.6</t>
  </si>
  <si>
    <t>6.5.1</t>
  </si>
  <si>
    <t>6.5.2</t>
  </si>
  <si>
    <t>6.5.3</t>
  </si>
  <si>
    <t>6.5.4</t>
  </si>
  <si>
    <t>6.5.5</t>
  </si>
  <si>
    <t>6.5.6</t>
  </si>
  <si>
    <t>6.6.1</t>
  </si>
  <si>
    <t>6.6.2</t>
  </si>
  <si>
    <t>6.6.3</t>
  </si>
  <si>
    <t>6.6.4</t>
  </si>
  <si>
    <t>6.6.5</t>
  </si>
  <si>
    <t>6.6.6</t>
  </si>
  <si>
    <t>8.1</t>
  </si>
  <si>
    <t>8.2</t>
  </si>
  <si>
    <t>8.3</t>
  </si>
  <si>
    <t>8.4</t>
  </si>
  <si>
    <t>8.5</t>
  </si>
  <si>
    <t>8.6</t>
  </si>
  <si>
    <t>8.7</t>
  </si>
  <si>
    <t>8.8</t>
  </si>
  <si>
    <t>8.9</t>
  </si>
  <si>
    <t>9.1</t>
  </si>
  <si>
    <t>9.2</t>
  </si>
  <si>
    <t>9.3</t>
  </si>
  <si>
    <t>9.4</t>
  </si>
  <si>
    <t>9.5</t>
  </si>
  <si>
    <t>9.6</t>
  </si>
  <si>
    <t>9.7</t>
  </si>
  <si>
    <t>9.9</t>
  </si>
  <si>
    <t>10.1</t>
  </si>
  <si>
    <t>10.2</t>
  </si>
  <si>
    <t>10.3</t>
  </si>
  <si>
    <t>10.4</t>
  </si>
  <si>
    <t>10.5</t>
  </si>
  <si>
    <t>10.6</t>
  </si>
  <si>
    <t>10.7</t>
  </si>
  <si>
    <t>10.10</t>
  </si>
  <si>
    <t>10.9</t>
  </si>
  <si>
    <t>7.1.1</t>
  </si>
  <si>
    <t>7.1.2</t>
  </si>
  <si>
    <t>7.1.3</t>
  </si>
  <si>
    <t>7.1.4</t>
  </si>
  <si>
    <t>7.1.5</t>
  </si>
  <si>
    <t>7.2.1</t>
  </si>
  <si>
    <t>7.2.2</t>
  </si>
  <si>
    <t>7.2.3</t>
  </si>
  <si>
    <t>7.2.4</t>
  </si>
  <si>
    <t>7.2.5</t>
  </si>
  <si>
    <t>7.3.1</t>
  </si>
  <si>
    <t>7.3.2</t>
  </si>
  <si>
    <t>7.3.3</t>
  </si>
  <si>
    <t>7.3.4</t>
  </si>
  <si>
    <t>7.3.5</t>
  </si>
  <si>
    <t>7.4.1</t>
  </si>
  <si>
    <t>7.4.2</t>
  </si>
  <si>
    <t>7.4.3</t>
  </si>
  <si>
    <t>7.4.4</t>
  </si>
  <si>
    <t>7.4.5</t>
  </si>
  <si>
    <t>7.5.1</t>
  </si>
  <si>
    <t>7.5.2</t>
  </si>
  <si>
    <t>7.5.3</t>
  </si>
  <si>
    <t>7.5.4</t>
  </si>
  <si>
    <t>7.5.5</t>
  </si>
  <si>
    <t>7.7.1</t>
  </si>
  <si>
    <t>7.7.2</t>
  </si>
  <si>
    <t>7.7.3</t>
  </si>
  <si>
    <t>7.7.4</t>
  </si>
  <si>
    <t>7.7.5</t>
  </si>
  <si>
    <t>7.2.6</t>
  </si>
  <si>
    <t>7.3.6</t>
  </si>
  <si>
    <t>7.4.6</t>
  </si>
  <si>
    <t>7.5.6</t>
  </si>
  <si>
    <t>7.7.6</t>
  </si>
  <si>
    <t>8.1.1</t>
  </si>
  <si>
    <t>8.1.2</t>
  </si>
  <si>
    <t>8.1.3</t>
  </si>
  <si>
    <t>8.1.4</t>
  </si>
  <si>
    <t>8.1.5</t>
  </si>
  <si>
    <t>8.2.1</t>
  </si>
  <si>
    <t>8.2.2</t>
  </si>
  <si>
    <t>8.2.3</t>
  </si>
  <si>
    <t>8.2.4</t>
  </si>
  <si>
    <t>8.2.5</t>
  </si>
  <si>
    <t>8.2.6</t>
  </si>
  <si>
    <t>8.3.1</t>
  </si>
  <si>
    <t>8.3.2</t>
  </si>
  <si>
    <t>8.3.3</t>
  </si>
  <si>
    <t>8.3.4</t>
  </si>
  <si>
    <t>8.3.5</t>
  </si>
  <si>
    <t>8.3.6</t>
  </si>
  <si>
    <t>8.4.1</t>
  </si>
  <si>
    <t>8.4.2</t>
  </si>
  <si>
    <t>8.4.3</t>
  </si>
  <si>
    <t>8.4.4</t>
  </si>
  <si>
    <t>8.4.5</t>
  </si>
  <si>
    <t>8.4.6</t>
  </si>
  <si>
    <t>8.5.1</t>
  </si>
  <si>
    <t>8.5.2</t>
  </si>
  <si>
    <t>8.5.3</t>
  </si>
  <si>
    <t>8.5.4</t>
  </si>
  <si>
    <t>8.5.5</t>
  </si>
  <si>
    <t>8.5.6</t>
  </si>
  <si>
    <t>8.6.1</t>
  </si>
  <si>
    <t>8.6.2</t>
  </si>
  <si>
    <t>8.6.3</t>
  </si>
  <si>
    <t>8.6.4</t>
  </si>
  <si>
    <t>8.6.5</t>
  </si>
  <si>
    <t>8.6.6</t>
  </si>
  <si>
    <t>9.1.1</t>
  </si>
  <si>
    <t>9.1.2</t>
  </si>
  <si>
    <t>9.1.3</t>
  </si>
  <si>
    <t>9.1.4</t>
  </si>
  <si>
    <t>9.1.5</t>
  </si>
  <si>
    <t>9.2.1</t>
  </si>
  <si>
    <t>9.2.2</t>
  </si>
  <si>
    <t>9.2.3</t>
  </si>
  <si>
    <t>9.2.4</t>
  </si>
  <si>
    <t>9.2.5</t>
  </si>
  <si>
    <t>9.2.6</t>
  </si>
  <si>
    <t>9.3.1</t>
  </si>
  <si>
    <t>9.3.2</t>
  </si>
  <si>
    <t>9.3.3</t>
  </si>
  <si>
    <t>9.3.4</t>
  </si>
  <si>
    <t>9.3.5</t>
  </si>
  <si>
    <t>9.3.6</t>
  </si>
  <si>
    <t>9.4.1</t>
  </si>
  <si>
    <t>9.4.2</t>
  </si>
  <si>
    <t>9.4.3</t>
  </si>
  <si>
    <t>9.4.4</t>
  </si>
  <si>
    <t>9.4.5</t>
  </si>
  <si>
    <t>9.4.6</t>
  </si>
  <si>
    <t>9.5.1</t>
  </si>
  <si>
    <t>9.5.2</t>
  </si>
  <si>
    <t>9.5.3</t>
  </si>
  <si>
    <t>9.5.4</t>
  </si>
  <si>
    <t>9.5.5</t>
  </si>
  <si>
    <t>9.5.6</t>
  </si>
  <si>
    <t>9.6.1</t>
  </si>
  <si>
    <t>9.6.2</t>
  </si>
  <si>
    <t>9.6.3</t>
  </si>
  <si>
    <t>9.6.4</t>
  </si>
  <si>
    <t>9.6.5</t>
  </si>
  <si>
    <t>9.6.6</t>
  </si>
  <si>
    <t>10.1.1</t>
  </si>
  <si>
    <t>10.1.2</t>
  </si>
  <si>
    <t>10.1.3</t>
  </si>
  <si>
    <t>10.1.4</t>
  </si>
  <si>
    <t>10.1.5</t>
  </si>
  <si>
    <t>10.2.1</t>
  </si>
  <si>
    <t>10.2.2</t>
  </si>
  <si>
    <t>10.2.3</t>
  </si>
  <si>
    <t>10.2.4</t>
  </si>
  <si>
    <t>10.2.5</t>
  </si>
  <si>
    <t>10.2.6</t>
  </si>
  <si>
    <t>10.3.1</t>
  </si>
  <si>
    <t>10.3.2</t>
  </si>
  <si>
    <t>10.3.3</t>
  </si>
  <si>
    <t>10.3.4</t>
  </si>
  <si>
    <t>10.3.5</t>
  </si>
  <si>
    <t>10.3.6</t>
  </si>
  <si>
    <t>10.4.1</t>
  </si>
  <si>
    <t>10.4.2</t>
  </si>
  <si>
    <t>10.4.3</t>
  </si>
  <si>
    <t>10.4.4</t>
  </si>
  <si>
    <t>10.4.5</t>
  </si>
  <si>
    <t>10.4.6</t>
  </si>
  <si>
    <t>10.5.1</t>
  </si>
  <si>
    <t>10.5.2</t>
  </si>
  <si>
    <t>10.5.3</t>
  </si>
  <si>
    <t>10.5.4</t>
  </si>
  <si>
    <t>10.5.5</t>
  </si>
  <si>
    <t>10.5.6</t>
  </si>
  <si>
    <t>10.6.1</t>
  </si>
  <si>
    <t>10.6.2</t>
  </si>
  <si>
    <t>10.6.3</t>
  </si>
  <si>
    <t>10.6.4</t>
  </si>
  <si>
    <t>10.6.5</t>
  </si>
  <si>
    <t>10.6.6</t>
  </si>
  <si>
    <t>1.1.6</t>
  </si>
  <si>
    <t>1.1.7</t>
  </si>
  <si>
    <t>1.1.8</t>
  </si>
  <si>
    <t>1.2.7</t>
  </si>
  <si>
    <t>1.2.8</t>
  </si>
  <si>
    <t>1.2.9</t>
  </si>
  <si>
    <t>1.2.10</t>
  </si>
  <si>
    <t>1.3.7</t>
  </si>
  <si>
    <t>1.3.8</t>
  </si>
  <si>
    <t>1.3.9</t>
  </si>
  <si>
    <t>1.3.10</t>
  </si>
  <si>
    <t>1.4.7</t>
  </si>
  <si>
    <t>1.4.8</t>
  </si>
  <si>
    <t>1.4.9</t>
  </si>
  <si>
    <t>1.4.10</t>
  </si>
  <si>
    <t>1.5.7</t>
  </si>
  <si>
    <t>1.5.8</t>
  </si>
  <si>
    <t>1.5.9</t>
  </si>
  <si>
    <t>1.5.10</t>
  </si>
  <si>
    <t>1.5.11</t>
  </si>
  <si>
    <t>1.6.7</t>
  </si>
  <si>
    <t>1.6.8</t>
  </si>
  <si>
    <t>1.6.9</t>
  </si>
  <si>
    <t>1.6.10</t>
  </si>
  <si>
    <t>1.7.1</t>
  </si>
  <si>
    <t>1.7.2</t>
  </si>
  <si>
    <t>1.7.3</t>
  </si>
  <si>
    <t>1.7.4</t>
  </si>
  <si>
    <t>1.7.5</t>
  </si>
  <si>
    <t>1.7.7</t>
  </si>
  <si>
    <t>1.7.8</t>
  </si>
  <si>
    <t>1.7.9</t>
  </si>
  <si>
    <t>1.7.10</t>
  </si>
  <si>
    <t>1.7.6</t>
  </si>
  <si>
    <t>1.8.1</t>
  </si>
  <si>
    <t>1.8.2</t>
  </si>
  <si>
    <t>1.8.3</t>
  </si>
  <si>
    <t>1.8.4</t>
  </si>
  <si>
    <t>1.8.5</t>
  </si>
  <si>
    <t>1.8.6</t>
  </si>
  <si>
    <t>1.8.8</t>
  </si>
  <si>
    <t>1.8.9</t>
  </si>
  <si>
    <t>1.8.10</t>
  </si>
  <si>
    <t>1.9.1</t>
  </si>
  <si>
    <t>1.9.2</t>
  </si>
  <si>
    <t>1.9.3</t>
  </si>
  <si>
    <t>1.9.4</t>
  </si>
  <si>
    <t>1.9.5</t>
  </si>
  <si>
    <t>1.9.6</t>
  </si>
  <si>
    <t>1.9.9</t>
  </si>
  <si>
    <t>1.9.10</t>
  </si>
  <si>
    <t>2.1.6</t>
  </si>
  <si>
    <t>2.1.7</t>
  </si>
  <si>
    <t>2.1.8</t>
  </si>
  <si>
    <t>2.2.7</t>
  </si>
  <si>
    <t>2.2.8</t>
  </si>
  <si>
    <t>2.2.9</t>
  </si>
  <si>
    <t>2.2.10</t>
  </si>
  <si>
    <t>2.3.7</t>
  </si>
  <si>
    <t>2.3.8</t>
  </si>
  <si>
    <t>2.3.9</t>
  </si>
  <si>
    <t>2.3.10</t>
  </si>
  <si>
    <t>2.4.7</t>
  </si>
  <si>
    <t>2.4.8</t>
  </si>
  <si>
    <t>2.4.9</t>
  </si>
  <si>
    <t>2.4.10</t>
  </si>
  <si>
    <t>2.5.7</t>
  </si>
  <si>
    <t>2.5.8</t>
  </si>
  <si>
    <t>2.5.9</t>
  </si>
  <si>
    <t>2.5.10</t>
  </si>
  <si>
    <t>2.5.11</t>
  </si>
  <si>
    <t>2.6.7</t>
  </si>
  <si>
    <t>2.6.8</t>
  </si>
  <si>
    <t>2.6.9</t>
  </si>
  <si>
    <t>2.6.10</t>
  </si>
  <si>
    <t>2.7.1</t>
  </si>
  <si>
    <t>2.7.2</t>
  </si>
  <si>
    <t>2.7.3</t>
  </si>
  <si>
    <t>2.7.4</t>
  </si>
  <si>
    <t>2.7.5</t>
  </si>
  <si>
    <t>2.7.6</t>
  </si>
  <si>
    <t>2.7.7</t>
  </si>
  <si>
    <t>2.7.8</t>
  </si>
  <si>
    <t>2.7.9</t>
  </si>
  <si>
    <t>2.7.10</t>
  </si>
  <si>
    <t>2.8.1</t>
  </si>
  <si>
    <t>2.8.2</t>
  </si>
  <si>
    <t>2.8.3</t>
  </si>
  <si>
    <t>2.8.4</t>
  </si>
  <si>
    <t>2.8.5</t>
  </si>
  <si>
    <t>2.8.6</t>
  </si>
  <si>
    <t>2.8.8</t>
  </si>
  <si>
    <t>2.8.9</t>
  </si>
  <si>
    <t>2.8.10</t>
  </si>
  <si>
    <t>2.9.1</t>
  </si>
  <si>
    <t>2.9.2</t>
  </si>
  <si>
    <t>2.9.3</t>
  </si>
  <si>
    <t>2.9.4</t>
  </si>
  <si>
    <t>2.9.5</t>
  </si>
  <si>
    <t>2.9.6</t>
  </si>
  <si>
    <t>2.9.9</t>
  </si>
  <si>
    <t>2.9.10</t>
  </si>
  <si>
    <t>3.1.6</t>
  </si>
  <si>
    <t>3.1.7</t>
  </si>
  <si>
    <t>3.1.8</t>
  </si>
  <si>
    <t>3.2.7</t>
  </si>
  <si>
    <t>3.2.8</t>
  </si>
  <si>
    <t>3.2.9</t>
  </si>
  <si>
    <t>3.2.10</t>
  </si>
  <si>
    <t>3.3.7</t>
  </si>
  <si>
    <t>3.3.8</t>
  </si>
  <si>
    <t>3.3.9</t>
  </si>
  <si>
    <t>3.3.10</t>
  </si>
  <si>
    <t>3.4.7</t>
  </si>
  <si>
    <t>3.4.8</t>
  </si>
  <si>
    <t>3.4.9</t>
  </si>
  <si>
    <t>3.4.10</t>
  </si>
  <si>
    <t>3.5.7</t>
  </si>
  <si>
    <t>3.5.8</t>
  </si>
  <si>
    <t>3.5.9</t>
  </si>
  <si>
    <t>3.5.10</t>
  </si>
  <si>
    <t>3.5.11</t>
  </si>
  <si>
    <t>3.6.7</t>
  </si>
  <si>
    <t>3.6.8</t>
  </si>
  <si>
    <t>3.6.9</t>
  </si>
  <si>
    <t>3.6.10</t>
  </si>
  <si>
    <t>3.7.1</t>
  </si>
  <si>
    <t>3.7.2</t>
  </si>
  <si>
    <t>3.7.3</t>
  </si>
  <si>
    <t>3.7.4</t>
  </si>
  <si>
    <t>3.7.5</t>
  </si>
  <si>
    <t>3.7.6</t>
  </si>
  <si>
    <t>3.7.7</t>
  </si>
  <si>
    <t>3.7.8</t>
  </si>
  <si>
    <t>3.7.9</t>
  </si>
  <si>
    <t>3.7.10</t>
  </si>
  <si>
    <t>3.8.1</t>
  </si>
  <si>
    <t>3.8.2</t>
  </si>
  <si>
    <t>3.8.3</t>
  </si>
  <si>
    <t>3.8.4</t>
  </si>
  <si>
    <t>3.8.5</t>
  </si>
  <si>
    <t>3.8.6</t>
  </si>
  <si>
    <t>3.8.8</t>
  </si>
  <si>
    <t>3.8.9</t>
  </si>
  <si>
    <t>3.8.10</t>
  </si>
  <si>
    <t>3.9.1</t>
  </si>
  <si>
    <t>3.9.2</t>
  </si>
  <si>
    <t>3.9.3</t>
  </si>
  <si>
    <t>3.9.4</t>
  </si>
  <si>
    <t>3.9.5</t>
  </si>
  <si>
    <t>3.9.6</t>
  </si>
  <si>
    <t>3.9.9</t>
  </si>
  <si>
    <t>3.9.10</t>
  </si>
  <si>
    <t>4.1.6</t>
  </si>
  <si>
    <t>4.1.7</t>
  </si>
  <si>
    <t>4.1.8</t>
  </si>
  <si>
    <t>4.2.7</t>
  </si>
  <si>
    <t>4.2.8</t>
  </si>
  <si>
    <t>4.2.9</t>
  </si>
  <si>
    <t>4.2.10</t>
  </si>
  <si>
    <t>4.3.7</t>
  </si>
  <si>
    <t>4.3.8</t>
  </si>
  <si>
    <t>4.3.9</t>
  </si>
  <si>
    <t>4.3.10</t>
  </si>
  <si>
    <t>4.4.7</t>
  </si>
  <si>
    <t>4.4.8</t>
  </si>
  <si>
    <t>4.4.9</t>
  </si>
  <si>
    <t>4.4.10</t>
  </si>
  <si>
    <t>4.5.7</t>
  </si>
  <si>
    <t>4.5.8</t>
  </si>
  <si>
    <t>4.5.9</t>
  </si>
  <si>
    <t>4.5.10</t>
  </si>
  <si>
    <t>4.5.11</t>
  </si>
  <si>
    <t>4.6.7</t>
  </si>
  <si>
    <t>4.6.8</t>
  </si>
  <si>
    <t>4.6.9</t>
  </si>
  <si>
    <t>4.6.10</t>
  </si>
  <si>
    <t>4.7.1</t>
  </si>
  <si>
    <t>4.7.2</t>
  </si>
  <si>
    <t>4.7.3</t>
  </si>
  <si>
    <t>4.7.4</t>
  </si>
  <si>
    <t>4.7.5</t>
  </si>
  <si>
    <t>4.7.6</t>
  </si>
  <si>
    <t>4.7.7</t>
  </si>
  <si>
    <t>4.7.8</t>
  </si>
  <si>
    <t>4.7.9</t>
  </si>
  <si>
    <t>4.7.10</t>
  </si>
  <si>
    <t>4.8.1</t>
  </si>
  <si>
    <t>4.8.2</t>
  </si>
  <si>
    <t>4.8.3</t>
  </si>
  <si>
    <t>4.8.4</t>
  </si>
  <si>
    <t>4.8.5</t>
  </si>
  <si>
    <t>4.8.6</t>
  </si>
  <si>
    <t>4.8.8</t>
  </si>
  <si>
    <t>4.8.9</t>
  </si>
  <si>
    <t>4.8.10</t>
  </si>
  <si>
    <t>4.9.1</t>
  </si>
  <si>
    <t>4.9.2</t>
  </si>
  <si>
    <t>4.9.3</t>
  </si>
  <si>
    <t>4.9.4</t>
  </si>
  <si>
    <t>4.9.5</t>
  </si>
  <si>
    <t>4.9.6</t>
  </si>
  <si>
    <t>4.9.9</t>
  </si>
  <si>
    <t>4.9.10</t>
  </si>
  <si>
    <t>5.1.6</t>
  </si>
  <si>
    <t>5.1.7</t>
  </si>
  <si>
    <t>5.1.8</t>
  </si>
  <si>
    <t>5.2.7</t>
  </si>
  <si>
    <t>5.2.8</t>
  </si>
  <si>
    <t>5.2.9</t>
  </si>
  <si>
    <t>5.2.10</t>
  </si>
  <si>
    <t>5.3.7</t>
  </si>
  <si>
    <t>5.3.8</t>
  </si>
  <si>
    <t>5.3.9</t>
  </si>
  <si>
    <t>5.3.10</t>
  </si>
  <si>
    <t>5.4.7</t>
  </si>
  <si>
    <t>5.4.8</t>
  </si>
  <si>
    <t>5.4.9</t>
  </si>
  <si>
    <t>5.4.10</t>
  </si>
  <si>
    <t>5.5.7</t>
  </si>
  <si>
    <t>5.5.8</t>
  </si>
  <si>
    <t>5.5.9</t>
  </si>
  <si>
    <t>5.5.10</t>
  </si>
  <si>
    <t>5.5.11</t>
  </si>
  <si>
    <t>5.6.7</t>
  </si>
  <si>
    <t>5.6.8</t>
  </si>
  <si>
    <t>5.6.9</t>
  </si>
  <si>
    <t>5.6.10</t>
  </si>
  <si>
    <t>5.7.1</t>
  </si>
  <si>
    <t>5.7.2</t>
  </si>
  <si>
    <t>5.7.3</t>
  </si>
  <si>
    <t>5.7.4</t>
  </si>
  <si>
    <t>5.7.5</t>
  </si>
  <si>
    <t>5.7.6</t>
  </si>
  <si>
    <t>5.7.7</t>
  </si>
  <si>
    <t>5.7.8</t>
  </si>
  <si>
    <t>5.7.9</t>
  </si>
  <si>
    <t>5.7.10</t>
  </si>
  <si>
    <t>5.8.1</t>
  </si>
  <si>
    <t>5.8.2</t>
  </si>
  <si>
    <t>5.8.3</t>
  </si>
  <si>
    <t>5.8.4</t>
  </si>
  <si>
    <t>5.8.5</t>
  </si>
  <si>
    <t>5.8.6</t>
  </si>
  <si>
    <t>5.8.8</t>
  </si>
  <si>
    <t>5.8.9</t>
  </si>
  <si>
    <t>5.8.10</t>
  </si>
  <si>
    <t>5.9.1</t>
  </si>
  <si>
    <t>5.9.2</t>
  </si>
  <si>
    <t>5.9.3</t>
  </si>
  <si>
    <t>5.9.4</t>
  </si>
  <si>
    <t>5.9.5</t>
  </si>
  <si>
    <t>5.9.6</t>
  </si>
  <si>
    <t>5.9.9</t>
  </si>
  <si>
    <t>5.9.10</t>
  </si>
  <si>
    <t>6.1.6</t>
  </si>
  <si>
    <t>6.1.7</t>
  </si>
  <si>
    <t>6.1.8</t>
  </si>
  <si>
    <t>6.2.7</t>
  </si>
  <si>
    <t>6.2.8</t>
  </si>
  <si>
    <t>6.2.9</t>
  </si>
  <si>
    <t>6.2.10</t>
  </si>
  <si>
    <t>6.3.7</t>
  </si>
  <si>
    <t>6.3.8</t>
  </si>
  <si>
    <t>6.3.9</t>
  </si>
  <si>
    <t>6.3.10</t>
  </si>
  <si>
    <t>6.4.7</t>
  </si>
  <si>
    <t>6.4.8</t>
  </si>
  <si>
    <t>6.4.9</t>
  </si>
  <si>
    <t>6.4.10</t>
  </si>
  <si>
    <t>6.5.7</t>
  </si>
  <si>
    <t>6.5.8</t>
  </si>
  <si>
    <t>6.5.9</t>
  </si>
  <si>
    <t>6.5.10</t>
  </si>
  <si>
    <t>6.5.11</t>
  </si>
  <si>
    <t>6.6.7</t>
  </si>
  <si>
    <t>6.6.8</t>
  </si>
  <si>
    <t>6.6.9</t>
  </si>
  <si>
    <t>6.6.10</t>
  </si>
  <si>
    <t>6.7.1</t>
  </si>
  <si>
    <t>6.7.2</t>
  </si>
  <si>
    <t>6.7.3</t>
  </si>
  <si>
    <t>6.7.4</t>
  </si>
  <si>
    <t>6.7.5</t>
  </si>
  <si>
    <t>6.7.6</t>
  </si>
  <si>
    <t>6.7.7</t>
  </si>
  <si>
    <t>6.7.8</t>
  </si>
  <si>
    <t>6.7.9</t>
  </si>
  <si>
    <t>6.7.10</t>
  </si>
  <si>
    <t>6.8.1</t>
  </si>
  <si>
    <t>6.8.2</t>
  </si>
  <si>
    <t>6.8.3</t>
  </si>
  <si>
    <t>6.8.4</t>
  </si>
  <si>
    <t>6.8.5</t>
  </si>
  <si>
    <t>6.8.6</t>
  </si>
  <si>
    <t>6.8.8</t>
  </si>
  <si>
    <t>6.8.9</t>
  </si>
  <si>
    <t>6.8.10</t>
  </si>
  <si>
    <t>6.9.1</t>
  </si>
  <si>
    <t>6.9.2</t>
  </si>
  <si>
    <t>6.9.3</t>
  </si>
  <si>
    <t>6.9.4</t>
  </si>
  <si>
    <t>6.9.5</t>
  </si>
  <si>
    <t>6.9.6</t>
  </si>
  <si>
    <t>6.9.9</t>
  </si>
  <si>
    <t>6.9.10</t>
  </si>
  <si>
    <t>7.1.6</t>
  </si>
  <si>
    <t>7.1.7</t>
  </si>
  <si>
    <t>7.1.8</t>
  </si>
  <si>
    <t>7.2.7</t>
  </si>
  <si>
    <t>7.2.8</t>
  </si>
  <si>
    <t>7.2.9</t>
  </si>
  <si>
    <t>7.2.10</t>
  </si>
  <si>
    <t>7.3.7</t>
  </si>
  <si>
    <t>7.3.8</t>
  </si>
  <si>
    <t>7.3.9</t>
  </si>
  <si>
    <t>7.3.10</t>
  </si>
  <si>
    <t>7.4.7</t>
  </si>
  <si>
    <t>7.4.8</t>
  </si>
  <si>
    <t>7.4.9</t>
  </si>
  <si>
    <t>7.4.10</t>
  </si>
  <si>
    <t>7.5.7</t>
  </si>
  <si>
    <t>7.5.8</t>
  </si>
  <si>
    <t>7.5.9</t>
  </si>
  <si>
    <t>7.5.10</t>
  </si>
  <si>
    <t>7.5.11</t>
  </si>
  <si>
    <t>7.6.1</t>
  </si>
  <si>
    <t>7.6.2</t>
  </si>
  <si>
    <t>7.6.3</t>
  </si>
  <si>
    <t>7.6.4</t>
  </si>
  <si>
    <t>7.6.5</t>
  </si>
  <si>
    <t>7.6.6</t>
  </si>
  <si>
    <t>7.6.7</t>
  </si>
  <si>
    <t>7.6.8</t>
  </si>
  <si>
    <t>7.6.9</t>
  </si>
  <si>
    <t>7.6.10</t>
  </si>
  <si>
    <t>7.7.7</t>
  </si>
  <si>
    <t>7.7.8</t>
  </si>
  <si>
    <t>7.7.9</t>
  </si>
  <si>
    <t>7.7.10</t>
  </si>
  <si>
    <t>7.8.1</t>
  </si>
  <si>
    <t>7.8.2</t>
  </si>
  <si>
    <t>7.8.3</t>
  </si>
  <si>
    <t>7.8.4</t>
  </si>
  <si>
    <t>7.8.5</t>
  </si>
  <si>
    <t>7.8.6</t>
  </si>
  <si>
    <t>7.8.8</t>
  </si>
  <si>
    <t>7.8.9</t>
  </si>
  <si>
    <t>7.8.10</t>
  </si>
  <si>
    <t>7.9.1</t>
  </si>
  <si>
    <t>7.9.2</t>
  </si>
  <si>
    <t>7.9.3</t>
  </si>
  <si>
    <t>7.9.4</t>
  </si>
  <si>
    <t>7.9.5</t>
  </si>
  <si>
    <t>7.9.6</t>
  </si>
  <si>
    <t>7.9.9</t>
  </si>
  <si>
    <t>7.9.10</t>
  </si>
  <si>
    <t>8.1.6</t>
  </si>
  <si>
    <t>8.1.7</t>
  </si>
  <si>
    <t>8.1.8</t>
  </si>
  <si>
    <t>8.2.7</t>
  </si>
  <si>
    <t>8.2.8</t>
  </si>
  <si>
    <t>8.2.9</t>
  </si>
  <si>
    <t>8.2.10</t>
  </si>
  <si>
    <t>8.3.7</t>
  </si>
  <si>
    <t>8.3.8</t>
  </si>
  <si>
    <t>8.3.9</t>
  </si>
  <si>
    <t>8.3.10</t>
  </si>
  <si>
    <t>8.4.7</t>
  </si>
  <si>
    <t>8.4.8</t>
  </si>
  <si>
    <t>8.4.9</t>
  </si>
  <si>
    <t>8.4.10</t>
  </si>
  <si>
    <t>8.5.7</t>
  </si>
  <si>
    <t>8.5.8</t>
  </si>
  <si>
    <t>8.5.9</t>
  </si>
  <si>
    <t>8.5.10</t>
  </si>
  <si>
    <t>8.5.11</t>
  </si>
  <si>
    <t>8.6.7</t>
  </si>
  <si>
    <t>8.6.8</t>
  </si>
  <si>
    <t>8.6.9</t>
  </si>
  <si>
    <t>8.6.10</t>
  </si>
  <si>
    <t>8.7.1</t>
  </si>
  <si>
    <t>8.7.2</t>
  </si>
  <si>
    <t>8.7.3</t>
  </si>
  <si>
    <t>8.7.4</t>
  </si>
  <si>
    <t>8.7.5</t>
  </si>
  <si>
    <t>8.7.6</t>
  </si>
  <si>
    <t>8.7.7</t>
  </si>
  <si>
    <t>8.7.8</t>
  </si>
  <si>
    <t>8.7.9</t>
  </si>
  <si>
    <t>8.7.10</t>
  </si>
  <si>
    <t>8.8.1</t>
  </si>
  <si>
    <t>8.8.2</t>
  </si>
  <si>
    <t>8.8.3</t>
  </si>
  <si>
    <t>8.8.4</t>
  </si>
  <si>
    <t>8.8.5</t>
  </si>
  <si>
    <t>8.8.6</t>
  </si>
  <si>
    <t>8.8.8</t>
  </si>
  <si>
    <t>8.8.9</t>
  </si>
  <si>
    <t>8.8.10</t>
  </si>
  <si>
    <t>8.9.1</t>
  </si>
  <si>
    <t>8.9.2</t>
  </si>
  <si>
    <t>8.9.3</t>
  </si>
  <si>
    <t>8.9.4</t>
  </si>
  <si>
    <t>8.9.5</t>
  </si>
  <si>
    <t>8.9.6</t>
  </si>
  <si>
    <t>8.9.9</t>
  </si>
  <si>
    <t>8.9.10</t>
  </si>
  <si>
    <t>9.1.6</t>
  </si>
  <si>
    <t>9.1.7</t>
  </si>
  <si>
    <t>9.1.8</t>
  </si>
  <si>
    <t>9.2.7</t>
  </si>
  <si>
    <t>9.2.8</t>
  </si>
  <si>
    <t>9.2.9</t>
  </si>
  <si>
    <t>9.2.10</t>
  </si>
  <si>
    <t>9.3.7</t>
  </si>
  <si>
    <t>9.3.8</t>
  </si>
  <si>
    <t>9.3.9</t>
  </si>
  <si>
    <t>9.3.10</t>
  </si>
  <si>
    <t>9.4.7</t>
  </si>
  <si>
    <t>9.4.8</t>
  </si>
  <si>
    <t>9.4.9</t>
  </si>
  <si>
    <t>9.4.10</t>
  </si>
  <si>
    <t>9.5.7</t>
  </si>
  <si>
    <t>9.5.8</t>
  </si>
  <si>
    <t>9.5.9</t>
  </si>
  <si>
    <t>9.5.10</t>
  </si>
  <si>
    <t>9.5.11</t>
  </si>
  <si>
    <t>9.6.7</t>
  </si>
  <si>
    <t>9.6.8</t>
  </si>
  <si>
    <t>9.6.9</t>
  </si>
  <si>
    <t>9.6.10</t>
  </si>
  <si>
    <t>9.7.1</t>
  </si>
  <si>
    <t>9.7.2</t>
  </si>
  <si>
    <t>9.7.3</t>
  </si>
  <si>
    <t>9.7.4</t>
  </si>
  <si>
    <t>9.7.5</t>
  </si>
  <si>
    <t>9.7.6</t>
  </si>
  <si>
    <t>9.7.7</t>
  </si>
  <si>
    <t>9.7.8</t>
  </si>
  <si>
    <t>9.7.9</t>
  </si>
  <si>
    <t>9.7.10</t>
  </si>
  <si>
    <t>9.8.1</t>
  </si>
  <si>
    <t>9.8.2</t>
  </si>
  <si>
    <t>9.8.3</t>
  </si>
  <si>
    <t>9.8.4</t>
  </si>
  <si>
    <t>9.8.5</t>
  </si>
  <si>
    <t>9.8.6</t>
  </si>
  <si>
    <t>9.8.8</t>
  </si>
  <si>
    <t>9.8.9</t>
  </si>
  <si>
    <t>9.8.10</t>
  </si>
  <si>
    <t>9.9.1</t>
  </si>
  <si>
    <t>9.9.2</t>
  </si>
  <si>
    <t>9.9.3</t>
  </si>
  <si>
    <t>9.9.4</t>
  </si>
  <si>
    <t>9.9.5</t>
  </si>
  <si>
    <t>9.9.6</t>
  </si>
  <si>
    <t>9.9.9</t>
  </si>
  <si>
    <t>9.9.10</t>
  </si>
  <si>
    <t>10.1.6</t>
  </si>
  <si>
    <t>10.1.7</t>
  </si>
  <si>
    <t>10.1.8</t>
  </si>
  <si>
    <t>10.2.7</t>
  </si>
  <si>
    <t>10.2.8</t>
  </si>
  <si>
    <t>10.2.9</t>
  </si>
  <si>
    <t>10.2.10</t>
  </si>
  <si>
    <t>10.3.7</t>
  </si>
  <si>
    <t>10.3.8</t>
  </si>
  <si>
    <t>10.3.9</t>
  </si>
  <si>
    <t>10.3.10</t>
  </si>
  <si>
    <t>10.4.7</t>
  </si>
  <si>
    <t>10.4.8</t>
  </si>
  <si>
    <t>10.4.9</t>
  </si>
  <si>
    <t>10.4.10</t>
  </si>
  <si>
    <t>10.5.7</t>
  </si>
  <si>
    <t>10.5.8</t>
  </si>
  <si>
    <t>10.5.9</t>
  </si>
  <si>
    <t>10.5.10</t>
  </si>
  <si>
    <t>10.5.11</t>
  </si>
  <si>
    <t>10.6.7</t>
  </si>
  <si>
    <t>10.6.8</t>
  </si>
  <si>
    <t>10.6.9</t>
  </si>
  <si>
    <t>10.6.10</t>
  </si>
  <si>
    <t>10.7.1</t>
  </si>
  <si>
    <t>10.7.2</t>
  </si>
  <si>
    <t>10.7.3</t>
  </si>
  <si>
    <t>10.7.4</t>
  </si>
  <si>
    <t>10.7.5</t>
  </si>
  <si>
    <t>10.7.6</t>
  </si>
  <si>
    <t>10.7.7</t>
  </si>
  <si>
    <t>10.7.8</t>
  </si>
  <si>
    <t>10.7.9</t>
  </si>
  <si>
    <t>10.7.10</t>
  </si>
  <si>
    <t>10.8.1</t>
  </si>
  <si>
    <t>10.8.2</t>
  </si>
  <si>
    <t>10.8.3</t>
  </si>
  <si>
    <t>10.8.4</t>
  </si>
  <si>
    <t>10.8.5</t>
  </si>
  <si>
    <t>10.8.6</t>
  </si>
  <si>
    <t>10.8.8</t>
  </si>
  <si>
    <t>10.8.9</t>
  </si>
  <si>
    <t>10.8.10</t>
  </si>
  <si>
    <t>10.9.1</t>
  </si>
  <si>
    <t>10.9.2</t>
  </si>
  <si>
    <t>10.9.3</t>
  </si>
  <si>
    <t>10.9.4</t>
  </si>
  <si>
    <t>10.9.5</t>
  </si>
  <si>
    <t>10.9.6</t>
  </si>
  <si>
    <t>10.9.9</t>
  </si>
  <si>
    <t>10.9.10</t>
  </si>
  <si>
    <t>Este valor debe coincidir con el registrado en la plataforma y lo registrado en la Hoja Datos del proyecto</t>
  </si>
  <si>
    <t>$ Partida
(Objeto Beneficio Tributario)</t>
  </si>
  <si>
    <t xml:space="preserve">Total  </t>
  </si>
  <si>
    <r>
      <rPr>
        <b/>
        <sz val="10"/>
        <color rgb="FF3F3F3F"/>
        <rFont val="Calibri"/>
        <family val="2"/>
        <scheme val="major"/>
      </rPr>
      <t>1.</t>
    </r>
    <r>
      <rPr>
        <sz val="10"/>
        <color rgb="FF3F3F3F"/>
        <rFont val="Calibri"/>
        <family val="2"/>
        <scheme val="major"/>
      </rPr>
      <t xml:space="preserve"> Defina en el siguiente cuadro  las metas/alcances de acuerdo a los objetivos y actividades registradas
</t>
    </r>
    <r>
      <rPr>
        <b/>
        <sz val="10"/>
        <color rgb="FF3F3F3F"/>
        <rFont val="Calibri"/>
        <family val="2"/>
        <scheme val="major"/>
      </rPr>
      <t>2.</t>
    </r>
    <r>
      <rPr>
        <sz val="10"/>
        <color rgb="FF3F3F3F"/>
        <rFont val="Calibri"/>
        <family val="2"/>
        <scheme val="major"/>
      </rPr>
      <t xml:space="preserve"> Defina el tiempo estimado para su ejecución.
</t>
    </r>
    <r>
      <rPr>
        <b/>
        <sz val="10"/>
        <color rgb="FF3F3F3F"/>
        <rFont val="Calibri"/>
        <family val="2"/>
        <scheme val="major"/>
      </rPr>
      <t>3.</t>
    </r>
    <r>
      <rPr>
        <sz val="10"/>
        <color rgb="FF3F3F3F"/>
        <rFont val="Calibri"/>
        <family val="2"/>
        <scheme val="major"/>
      </rPr>
      <t xml:space="preserve"> Relacione los entregables por cada objetivo sobre la ejecución  del proyecto.
</t>
    </r>
    <r>
      <rPr>
        <b/>
        <sz val="10"/>
        <color rgb="FF3F3F3F"/>
        <rFont val="Calibri"/>
        <family val="2"/>
        <scheme val="major"/>
      </rPr>
      <t>4.</t>
    </r>
    <r>
      <rPr>
        <sz val="10"/>
        <color rgb="FF3F3F3F"/>
        <rFont val="Calibri"/>
        <family val="2"/>
        <scheme val="major"/>
      </rPr>
      <t xml:space="preserve"> Las casillas verde se calculan y/o registran automaticamente con los registrado en las hojas anteriores.
5. En caso de requerir meses adicionales en el cronograma , en la parte superior de la hoja oprima el + y se abriran el resto de columnas
</t>
    </r>
    <r>
      <rPr>
        <b/>
        <sz val="10"/>
        <color rgb="FF3F3F3F"/>
        <rFont val="Calibri"/>
        <family val="2"/>
        <scheme val="major"/>
      </rPr>
      <t>NOTA:</t>
    </r>
    <r>
      <rPr>
        <sz val="10"/>
        <color rgb="FF3F3F3F"/>
        <rFont val="Calibri"/>
        <family val="2"/>
        <scheme val="major"/>
      </rPr>
      <t xml:space="preserve"> Si el proyecto presentado tiene un número mayor de objetivos planteados, favor incluir las filas y/o columnas en el cuadro. De igual manera aumentar el número de filas y/o columnas si tiene un número mayor de actividades y/o meses.</t>
    </r>
  </si>
  <si>
    <r>
      <t xml:space="preserve">Actividad
</t>
    </r>
    <r>
      <rPr>
        <sz val="9"/>
        <color theme="0"/>
        <rFont val="Calibri"/>
        <family val="2"/>
        <scheme val="major"/>
      </rPr>
      <t>(Incluya todas las actividades necesarias para el cumplimiento de cada objetivo). Tenga en cuenta que la numeración de las actividades está asociada a cada objetivo específico.</t>
    </r>
  </si>
  <si>
    <r>
      <rPr>
        <b/>
        <sz val="11"/>
        <color theme="0"/>
        <rFont val="Calibri"/>
        <family val="2"/>
        <scheme val="major"/>
      </rPr>
      <t>Entregable soporte</t>
    </r>
    <r>
      <rPr>
        <b/>
        <i/>
        <sz val="11"/>
        <color theme="0"/>
        <rFont val="Calibri"/>
        <family val="2"/>
        <scheme val="major"/>
      </rPr>
      <t xml:space="preserve">
</t>
    </r>
    <r>
      <rPr>
        <sz val="9"/>
        <color theme="0"/>
        <rFont val="Calibri"/>
        <family val="2"/>
        <scheme val="major"/>
      </rPr>
      <t>Relacione los soportes que permitirán verificar el avance cualitativo y cuantitativo de cada actividad. 
Los soportes hacen referencia a los Informes, actas, fotos, vídeos, productos, listas de asistencia, documentos, entre otros.</t>
    </r>
  </si>
  <si>
    <r>
      <t xml:space="preserve">Actividades Transversales 
</t>
    </r>
    <r>
      <rPr>
        <i/>
        <sz val="10"/>
        <color theme="0"/>
        <rFont val="Calibri"/>
        <family val="2"/>
        <scheme val="major"/>
      </rPr>
      <t xml:space="preserve">(Incluya las actividades que contribuyan al desarrollo de todos los objetivos, si aplica) </t>
    </r>
  </si>
  <si>
    <t>Gastos Transversales 4</t>
  </si>
  <si>
    <t>Gastos Transversales 5</t>
  </si>
  <si>
    <t>Gastos Transversales 6</t>
  </si>
  <si>
    <t>Gastos Transversales 7</t>
  </si>
  <si>
    <t>Gastos Transversales 8</t>
  </si>
  <si>
    <t>Dar Click derecho - Actualizar</t>
  </si>
  <si>
    <r>
      <rPr>
        <b/>
        <sz val="11"/>
        <color theme="1"/>
        <rFont val="Roboto"/>
      </rPr>
      <t>1.</t>
    </r>
    <r>
      <rPr>
        <sz val="11"/>
        <color theme="1"/>
        <rFont val="Roboto"/>
      </rPr>
      <t xml:space="preserve"> en la celda C 31 resaltada en amarillo de la hoja presupuesto dar click izquierdo y actualizar. Esta acción actualizará la información registrada en todo el forrmato.
</t>
    </r>
    <r>
      <rPr>
        <b/>
        <sz val="11"/>
        <color theme="1"/>
        <rFont val="Roboto"/>
      </rPr>
      <t xml:space="preserve">2. </t>
    </r>
    <r>
      <rPr>
        <sz val="11"/>
        <color theme="1"/>
        <rFont val="Roboto"/>
      </rPr>
      <t>Guarde el archivo despues de actualizarlo. Y su presupuesto ya esta listo para ser enviado
* * Las casilla en verde se calculan de manera automática.</t>
    </r>
  </si>
  <si>
    <t xml:space="preserve"> Registre el código</t>
  </si>
  <si>
    <t>Total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</si>
</sst>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0_);_(&quot;$&quot;* \(#,##0\);_(&quot;$&quot;* &quot;-&quot;_);_(@_)"/>
    <numFmt numFmtId="165" formatCode="_(&quot;$&quot;* #,##0.00_);_(&quot;$&quot;* \(#,##0.00\);_(&quot;$&quot;* &quot;-&quot;??_);_(@_)"/>
    <numFmt numFmtId="166" formatCode="_(* #,##0.00_);_(* \(#,##0.00\);_(* &quot;-&quot;??_);_(@_)"/>
    <numFmt numFmtId="167" formatCode="_(&quot;$&quot;\ * #,##0_);_(&quot;$&quot;\ * \(#,##0\);_(&quot;$&quot;\ * &quot;-&quot;??_);_(@_)"/>
    <numFmt numFmtId="168" formatCode="_-&quot;$&quot;\ * #,##0_-;\-&quot;$&quot;\ * #,##0_-;_-&quot;$&quot;\ * &quot;-&quot;??_-;_-@"/>
    <numFmt numFmtId="169" formatCode="0;[Red]0"/>
    <numFmt numFmtId="170" formatCode="_-&quot;$&quot;\ * #,##0_-;\-&quot;$&quot;\ * #,##0_-;_-&quot;$&quot;\ * &quot;-&quot;??_-;_-@_-"/>
    <numFmt numFmtId="171" formatCode="_-&quot;$&quot;\ * #,##0.00_-;\-&quot;$&quot;\ * #,##0.00_-;_-&quot;$&quot;\ * &quot;-&quot;??_-;_-@"/>
    <numFmt numFmtId="172" formatCode="_-* #,##0_-;\-* #,##0_-;_-* &quot;-&quot;??_-;_-@_-"/>
    <numFmt numFmtId="173" formatCode="d\.m"/>
    <numFmt numFmtId="174" formatCode="_(* #,##0_);_(* \(#,##0\);_(* &quot;-&quot;??_);_(@_)"/>
    <numFmt numFmtId="175" formatCode="_-[$$-240A]\ * #,##0.00_-;\-[$$-240A]\ * #,##0.00_-;_-[$$-240A]\ * &quot;-&quot;??_-;_-@_-"/>
    <numFmt numFmtId="176" formatCode="_(* #,##0.0000000000000_);_(* \(#,##0.0000000000000\);_(* &quot;-&quot;??_);_(@_)"/>
  </numFmts>
  <fonts count="11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0"/>
      <color theme="1"/>
      <name val="Roboto"/>
    </font>
    <font>
      <b/>
      <sz val="14"/>
      <color theme="1"/>
      <name val="Roboto"/>
    </font>
    <font>
      <b/>
      <sz val="10"/>
      <color theme="1"/>
      <name val="Roboto"/>
    </font>
    <font>
      <b/>
      <sz val="12"/>
      <color theme="1"/>
      <name val="Roboto"/>
    </font>
    <font>
      <sz val="10"/>
      <color rgb="FF2F5496"/>
      <name val="Calibri"/>
      <family val="2"/>
    </font>
    <font>
      <sz val="11"/>
      <color theme="1"/>
      <name val="Roboto"/>
    </font>
    <font>
      <b/>
      <sz val="11"/>
      <color theme="1"/>
      <name val="Roboto"/>
    </font>
    <font>
      <sz val="11"/>
      <color theme="1"/>
      <name val="Calibri"/>
      <family val="2"/>
      <scheme val="minor"/>
    </font>
    <font>
      <sz val="10"/>
      <color theme="1"/>
      <name val="Calibri"/>
      <family val="2"/>
      <scheme val="minor"/>
    </font>
    <font>
      <sz val="11"/>
      <color rgb="FF000000"/>
      <name val="Calibri"/>
      <family val="2"/>
      <scheme val="minor"/>
    </font>
    <font>
      <sz val="11"/>
      <color rgb="FF000000"/>
      <name val="Calibri"/>
      <family val="2"/>
      <scheme val="minor"/>
    </font>
    <font>
      <sz val="10"/>
      <color theme="1"/>
      <name val="Libre Franklin"/>
    </font>
    <font>
      <sz val="11"/>
      <name val="Libre Franklin"/>
    </font>
    <font>
      <sz val="10"/>
      <color rgb="FF3F3F3F"/>
      <name val="Roboto"/>
    </font>
    <font>
      <sz val="11"/>
      <color theme="1"/>
      <name val="Libre Franklin"/>
    </font>
    <font>
      <sz val="8"/>
      <color theme="1"/>
      <name val="Roboto"/>
    </font>
    <font>
      <b/>
      <sz val="20"/>
      <color rgb="FFF01E32"/>
      <name val="Roboto"/>
    </font>
    <font>
      <sz val="8"/>
      <color rgb="FFFF0000"/>
      <name val="Libre Franklin"/>
    </font>
    <font>
      <b/>
      <sz val="9"/>
      <color theme="1"/>
      <name val="Roboto"/>
    </font>
    <font>
      <sz val="9"/>
      <color theme="1"/>
      <name val="Libre Franklin"/>
    </font>
    <font>
      <sz val="9"/>
      <color theme="1"/>
      <name val="Roboto Regular"/>
    </font>
    <font>
      <b/>
      <sz val="9"/>
      <color theme="1"/>
      <name val="Roboto Regular"/>
    </font>
    <font>
      <sz val="10"/>
      <color rgb="FF0C0C0C"/>
      <name val="Roboto"/>
    </font>
    <font>
      <sz val="9"/>
      <color rgb="FF595959"/>
      <name val="Roboto"/>
    </font>
    <font>
      <i/>
      <sz val="9"/>
      <color rgb="FF595959"/>
      <name val="Roboto"/>
    </font>
    <font>
      <sz val="9"/>
      <color theme="1"/>
      <name val="Roboto"/>
    </font>
    <font>
      <sz val="10"/>
      <color rgb="FF262626"/>
      <name val="Roboto"/>
    </font>
    <font>
      <i/>
      <sz val="10"/>
      <color rgb="FF262626"/>
      <name val="Roboto"/>
    </font>
    <font>
      <b/>
      <sz val="11"/>
      <color rgb="FF3F3F3F"/>
      <name val="Roboto"/>
    </font>
    <font>
      <sz val="10"/>
      <color rgb="FF595959"/>
      <name val="Roboto"/>
    </font>
    <font>
      <i/>
      <sz val="10"/>
      <color rgb="FF595959"/>
      <name val="Roboto"/>
    </font>
    <font>
      <b/>
      <sz val="11"/>
      <color rgb="FF595959"/>
      <name val="Roboto"/>
    </font>
    <font>
      <sz val="10"/>
      <color rgb="FF262626"/>
      <name val="Libre Franklin"/>
    </font>
    <font>
      <i/>
      <sz val="10"/>
      <color rgb="FF262626"/>
      <name val="Libre Franklin"/>
    </font>
    <font>
      <sz val="9"/>
      <color rgb="FF595959"/>
      <name val="Libre Franklin"/>
    </font>
    <font>
      <sz val="10"/>
      <color rgb="FF595959"/>
      <name val="Libre Franklin"/>
    </font>
    <font>
      <i/>
      <sz val="10"/>
      <color rgb="FF595959"/>
      <name val="Libre Franklin"/>
    </font>
    <font>
      <b/>
      <sz val="10"/>
      <color theme="1"/>
      <name val="Libre Franklin"/>
    </font>
    <font>
      <sz val="8"/>
      <color theme="1"/>
      <name val="Libre Franklin"/>
    </font>
    <font>
      <b/>
      <i/>
      <sz val="11"/>
      <color rgb="FFFF0000"/>
      <name val="Libre Franklin"/>
    </font>
    <font>
      <sz val="10"/>
      <color rgb="FF0C0C0C"/>
      <name val="Libre Franklin"/>
    </font>
    <font>
      <i/>
      <sz val="9"/>
      <color rgb="FF595959"/>
      <name val="Libre Franklin"/>
    </font>
    <font>
      <b/>
      <sz val="18"/>
      <color theme="1"/>
      <name val="Calibri"/>
      <family val="2"/>
      <scheme val="minor"/>
    </font>
    <font>
      <sz val="11"/>
      <color theme="1"/>
      <name val="Calibri"/>
      <family val="2"/>
      <scheme val="minor"/>
    </font>
    <font>
      <sz val="11"/>
      <color rgb="FF000000"/>
      <name val="Calibri"/>
      <family val="2"/>
      <scheme val="minor"/>
    </font>
    <font>
      <b/>
      <sz val="11"/>
      <color theme="1"/>
      <name val="Calibri"/>
      <family val="2"/>
      <scheme val="major"/>
    </font>
    <font>
      <b/>
      <sz val="11"/>
      <color theme="0"/>
      <name val="Calibri"/>
      <family val="2"/>
      <scheme val="minor"/>
    </font>
    <font>
      <sz val="12"/>
      <color theme="1"/>
      <name val="Arial"/>
      <family val="2"/>
    </font>
    <font>
      <b/>
      <sz val="12"/>
      <color theme="1"/>
      <name val="Arial"/>
      <family val="2"/>
    </font>
    <font>
      <sz val="11"/>
      <color theme="1"/>
      <name val="Calibri"/>
      <family val="2"/>
      <scheme val="minor"/>
    </font>
    <font>
      <sz val="12"/>
      <color theme="1"/>
      <name val="Futura"/>
      <family val="1"/>
    </font>
    <font>
      <sz val="12"/>
      <color theme="1"/>
      <name val="Calibri"/>
      <family val="2"/>
      <scheme val="minor"/>
    </font>
    <font>
      <sz val="12"/>
      <color rgb="FF595959"/>
      <name val="Arial"/>
      <family val="2"/>
    </font>
    <font>
      <sz val="12"/>
      <name val="Arial"/>
      <family val="2"/>
    </font>
    <font>
      <sz val="12"/>
      <color rgb="FF000000"/>
      <name val="Arial"/>
      <family val="2"/>
    </font>
    <font>
      <i/>
      <sz val="8"/>
      <color theme="1"/>
      <name val="Arial"/>
      <family val="2"/>
    </font>
    <font>
      <sz val="8"/>
      <color theme="1"/>
      <name val="Arial"/>
      <family val="2"/>
    </font>
    <font>
      <sz val="8"/>
      <name val="Calibri"/>
      <family val="2"/>
      <scheme val="minor"/>
    </font>
    <font>
      <b/>
      <i/>
      <sz val="11"/>
      <color theme="1"/>
      <name val="Roboto"/>
    </font>
    <font>
      <sz val="13"/>
      <color rgb="FF000000"/>
      <name val="Roboto"/>
    </font>
    <font>
      <b/>
      <sz val="14"/>
      <color rgb="FF262626"/>
      <name val="Roboto"/>
    </font>
    <font>
      <b/>
      <sz val="8"/>
      <color theme="1"/>
      <name val="Roboto"/>
    </font>
    <font>
      <b/>
      <sz val="11"/>
      <color theme="0"/>
      <name val="Roboto"/>
    </font>
    <font>
      <sz val="11"/>
      <color theme="0"/>
      <name val="Roboto"/>
    </font>
    <font>
      <b/>
      <sz val="11"/>
      <color theme="1" tint="0.249977111117893"/>
      <name val="Roboto"/>
    </font>
    <font>
      <b/>
      <sz val="11"/>
      <color rgb="FF7F7F7F"/>
      <name val="Roboto"/>
    </font>
    <font>
      <sz val="10"/>
      <color theme="1" tint="0.249977111117893"/>
      <name val="Roboto"/>
    </font>
    <font>
      <b/>
      <sz val="18"/>
      <color rgb="FF000000"/>
      <name val="Roboto"/>
    </font>
    <font>
      <sz val="11"/>
      <color rgb="FF000000"/>
      <name val="Roboto"/>
    </font>
    <font>
      <sz val="11"/>
      <name val="Roboto"/>
    </font>
    <font>
      <sz val="11"/>
      <color rgb="FFFF0000"/>
      <name val="Roboto"/>
    </font>
    <font>
      <sz val="11"/>
      <color rgb="FF2F5496"/>
      <name val="Roboto"/>
    </font>
    <font>
      <b/>
      <sz val="12"/>
      <name val="Roboto"/>
    </font>
    <font>
      <b/>
      <sz val="11"/>
      <color rgb="FF000000"/>
      <name val="Roboto"/>
    </font>
    <font>
      <sz val="12"/>
      <color rgb="FF000000"/>
      <name val="Roboto"/>
    </font>
    <font>
      <sz val="11"/>
      <color theme="3" tint="0.249977111117893"/>
      <name val="Roboto"/>
    </font>
    <font>
      <sz val="10"/>
      <color rgb="FFFF0000"/>
      <name val="Calibri"/>
      <family val="2"/>
      <scheme val="major"/>
    </font>
    <font>
      <sz val="10"/>
      <color theme="1"/>
      <name val="Calibri"/>
      <family val="2"/>
      <scheme val="major"/>
    </font>
    <font>
      <sz val="9"/>
      <color rgb="FF3F3F3F"/>
      <name val="Calibri"/>
      <family val="2"/>
      <scheme val="major"/>
    </font>
    <font>
      <sz val="9"/>
      <color rgb="FF000000"/>
      <name val="Calibri"/>
      <family val="2"/>
      <scheme val="major"/>
    </font>
    <font>
      <sz val="9"/>
      <color theme="1"/>
      <name val="Calibri"/>
      <family val="2"/>
      <scheme val="major"/>
    </font>
    <font>
      <b/>
      <sz val="10"/>
      <color theme="1"/>
      <name val="Calibri"/>
      <family val="2"/>
      <scheme val="major"/>
    </font>
    <font>
      <sz val="10"/>
      <color theme="0"/>
      <name val="Calibri"/>
      <family val="2"/>
      <scheme val="major"/>
    </font>
    <font>
      <sz val="11"/>
      <color theme="1"/>
      <name val="Calibri"/>
      <family val="2"/>
      <scheme val="major"/>
    </font>
    <font>
      <sz val="11"/>
      <color rgb="FF000000"/>
      <name val="Calibri"/>
      <family val="2"/>
      <scheme val="major"/>
    </font>
    <font>
      <b/>
      <sz val="18"/>
      <color rgb="FFFDB940"/>
      <name val="Calibri"/>
      <family val="2"/>
      <scheme val="major"/>
    </font>
    <font>
      <b/>
      <sz val="18"/>
      <color rgb="FFF01E32"/>
      <name val="Calibri"/>
      <family val="2"/>
      <scheme val="major"/>
    </font>
    <font>
      <b/>
      <sz val="10"/>
      <color theme="0"/>
      <name val="Calibri"/>
      <family val="2"/>
      <scheme val="major"/>
    </font>
    <font>
      <sz val="11"/>
      <color theme="0"/>
      <name val="Calibri"/>
      <family val="2"/>
      <scheme val="major"/>
    </font>
    <font>
      <sz val="10"/>
      <color rgb="FF3F3F3F"/>
      <name val="Calibri"/>
      <family val="2"/>
      <scheme val="major"/>
    </font>
    <font>
      <b/>
      <sz val="10"/>
      <color rgb="FF3F3F3F"/>
      <name val="Calibri"/>
      <family val="2"/>
      <scheme val="major"/>
    </font>
    <font>
      <b/>
      <sz val="12"/>
      <color theme="1"/>
      <name val="Calibri"/>
      <family val="2"/>
      <scheme val="major"/>
    </font>
    <font>
      <sz val="11"/>
      <name val="Calibri"/>
      <family val="2"/>
      <scheme val="major"/>
    </font>
    <font>
      <sz val="9"/>
      <color theme="0"/>
      <name val="Calibri"/>
      <family val="2"/>
      <scheme val="major"/>
    </font>
    <font>
      <b/>
      <i/>
      <sz val="11"/>
      <color theme="0"/>
      <name val="Calibri"/>
      <family val="2"/>
      <scheme val="major"/>
    </font>
    <font>
      <b/>
      <sz val="11"/>
      <color theme="0"/>
      <name val="Calibri"/>
      <family val="2"/>
      <scheme val="major"/>
    </font>
    <font>
      <b/>
      <sz val="10"/>
      <color rgb="FFFFFFFF"/>
      <name val="Calibri"/>
      <family val="2"/>
      <scheme val="major"/>
    </font>
    <font>
      <i/>
      <sz val="10"/>
      <color theme="0"/>
      <name val="Calibri"/>
      <family val="2"/>
      <scheme val="major"/>
    </font>
    <font>
      <sz val="8"/>
      <color theme="1"/>
      <name val="Calibri"/>
      <family val="2"/>
      <scheme val="major"/>
    </font>
    <font>
      <i/>
      <sz val="10"/>
      <color theme="0" tint="-0.34998626667073579"/>
      <name val="Calibri"/>
      <family val="2"/>
      <scheme val="major"/>
    </font>
    <font>
      <i/>
      <sz val="10"/>
      <color theme="1"/>
      <name val="Calibri"/>
      <family val="2"/>
      <scheme val="major"/>
    </font>
  </fonts>
  <fills count="36">
    <fill>
      <patternFill patternType="none"/>
    </fill>
    <fill>
      <patternFill patternType="gray125"/>
    </fill>
    <fill>
      <patternFill patternType="solid">
        <fgColor rgb="FFCEE4F8"/>
        <bgColor rgb="FFCEE4F8"/>
      </patternFill>
    </fill>
    <fill>
      <patternFill patternType="solid">
        <fgColor theme="0"/>
        <bgColor theme="0"/>
      </patternFill>
    </fill>
    <fill>
      <patternFill patternType="solid">
        <fgColor rgb="FFE9F9FF"/>
        <bgColor rgb="FFE9F9FF"/>
      </patternFill>
    </fill>
    <fill>
      <patternFill patternType="solid">
        <fgColor theme="0" tint="-4.9989318521683403E-2"/>
        <bgColor indexed="64"/>
      </patternFill>
    </fill>
    <fill>
      <patternFill patternType="solid">
        <fgColor rgb="FFFDB940"/>
        <bgColor rgb="FFFDB940"/>
      </patternFill>
    </fill>
    <fill>
      <patternFill patternType="solid">
        <fgColor rgb="FF595959"/>
        <bgColor rgb="FF595959"/>
      </patternFill>
    </fill>
    <fill>
      <patternFill patternType="solid">
        <fgColor rgb="FFFBBC32"/>
        <bgColor rgb="FFFBBC32"/>
      </patternFill>
    </fill>
    <fill>
      <patternFill patternType="solid">
        <fgColor rgb="FFFFFF00"/>
        <bgColor rgb="FFFFFF00"/>
      </patternFill>
    </fill>
    <fill>
      <patternFill patternType="solid">
        <fgColor theme="0"/>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4" tint="0.59999389629810485"/>
        <bgColor rgb="FFF7CAAC"/>
      </patternFill>
    </fill>
    <fill>
      <patternFill patternType="solid">
        <fgColor theme="5" tint="0.59999389629810485"/>
        <bgColor indexed="64"/>
      </patternFill>
    </fill>
    <fill>
      <patternFill patternType="solid">
        <fgColor theme="0"/>
        <bgColor rgb="FFCEE4F8"/>
      </patternFill>
    </fill>
    <fill>
      <patternFill patternType="solid">
        <fgColor theme="7" tint="0.39997558519241921"/>
        <bgColor rgb="FFFBBC32"/>
      </patternFill>
    </fill>
    <fill>
      <patternFill patternType="solid">
        <fgColor theme="7" tint="0.39997558519241921"/>
        <bgColor theme="0"/>
      </patternFill>
    </fill>
    <fill>
      <patternFill patternType="solid">
        <fgColor rgb="FF0096FF"/>
        <bgColor indexed="64"/>
      </patternFill>
    </fill>
    <fill>
      <patternFill patternType="solid">
        <fgColor rgb="FFFDB940"/>
        <bgColor indexed="64"/>
      </patternFill>
    </fill>
    <fill>
      <patternFill patternType="solid">
        <fgColor theme="6" tint="0.39997558519241921"/>
        <bgColor indexed="64"/>
      </patternFill>
    </fill>
    <fill>
      <patternFill patternType="solid">
        <fgColor rgb="FFFDEFC2"/>
        <bgColor theme="0"/>
      </patternFill>
    </fill>
    <fill>
      <patternFill patternType="solid">
        <fgColor rgb="FF0096FF"/>
        <bgColor rgb="FFCEE4F8"/>
      </patternFill>
    </fill>
    <fill>
      <patternFill patternType="solid">
        <fgColor rgb="FFACECE8"/>
        <bgColor rgb="FFCEE4F8"/>
      </patternFill>
    </fill>
    <fill>
      <patternFill patternType="solid">
        <fgColor rgb="FFACECE8"/>
        <bgColor indexed="64"/>
      </patternFill>
    </fill>
    <fill>
      <patternFill patternType="solid">
        <fgColor rgb="FFAAECFF"/>
        <bgColor indexed="64"/>
      </patternFill>
    </fill>
    <fill>
      <patternFill patternType="solid">
        <fgColor rgb="FFFFC000"/>
        <bgColor indexed="64"/>
      </patternFill>
    </fill>
    <fill>
      <patternFill patternType="solid">
        <fgColor rgb="FFFDEFC2"/>
        <bgColor indexed="64"/>
      </patternFill>
    </fill>
    <fill>
      <patternFill patternType="solid">
        <fgColor rgb="FFAAECFF"/>
        <bgColor rgb="FFCEE4F8"/>
      </patternFill>
    </fill>
    <fill>
      <patternFill patternType="solid">
        <fgColor rgb="FFFDEFC2"/>
        <bgColor rgb="FFE9F9FF"/>
      </patternFill>
    </fill>
    <fill>
      <patternFill patternType="solid">
        <fgColor rgb="FFAAECFF"/>
        <bgColor theme="9" tint="0.79998168889431442"/>
      </patternFill>
    </fill>
    <fill>
      <patternFill patternType="solid">
        <fgColor rgb="FFFFFF00"/>
        <bgColor indexed="64"/>
      </patternFill>
    </fill>
    <fill>
      <patternFill patternType="solid">
        <fgColor theme="8" tint="0.79998168889431442"/>
        <bgColor indexed="64"/>
      </patternFill>
    </fill>
    <fill>
      <patternFill patternType="solid">
        <fgColor theme="4" tint="-0.249977111117893"/>
        <bgColor indexed="64"/>
      </patternFill>
    </fill>
  </fills>
  <borders count="111">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bottom/>
      <diagonal/>
    </border>
    <border>
      <left/>
      <right style="thin">
        <color rgb="FF000000"/>
      </right>
      <top/>
      <bottom style="thin">
        <color rgb="FF000000"/>
      </bottom>
      <diagonal/>
    </border>
    <border>
      <left/>
      <right style="thin">
        <color rgb="FF000000"/>
      </right>
      <top style="thin">
        <color rgb="FF000000"/>
      </top>
      <bottom style="medium">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style="thin">
        <color rgb="FF000000"/>
      </right>
      <top/>
      <bottom/>
      <diagonal/>
    </border>
    <border>
      <left/>
      <right/>
      <top/>
      <bottom style="medium">
        <color rgb="FF000000"/>
      </bottom>
      <diagonal/>
    </border>
    <border>
      <left/>
      <right style="thin">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right/>
      <top/>
      <bottom style="thick">
        <color rgb="FFF01E32"/>
      </bottom>
      <diagonal/>
    </border>
    <border>
      <left/>
      <right style="thin">
        <color rgb="FF000000"/>
      </right>
      <top/>
      <bottom style="thick">
        <color rgb="FFF01E32"/>
      </bottom>
      <diagonal/>
    </border>
    <border>
      <left style="thin">
        <color rgb="FF000000"/>
      </left>
      <right/>
      <top/>
      <bottom style="thin">
        <color rgb="FFF01E32"/>
      </bottom>
      <diagonal/>
    </border>
    <border>
      <left/>
      <right/>
      <top/>
      <bottom style="thin">
        <color rgb="FFF01E32"/>
      </bottom>
      <diagonal/>
    </border>
    <border>
      <left style="thin">
        <color rgb="FFF01E32"/>
      </left>
      <right style="thin">
        <color rgb="FFF01E32"/>
      </right>
      <top style="thin">
        <color rgb="FFF01E32"/>
      </top>
      <bottom style="thin">
        <color rgb="FFF01E32"/>
      </bottom>
      <diagonal/>
    </border>
    <border>
      <left style="thin">
        <color rgb="FFF01E32"/>
      </left>
      <right/>
      <top style="thin">
        <color rgb="FFF01E32"/>
      </top>
      <bottom style="thin">
        <color rgb="FFF01E32"/>
      </bottom>
      <diagonal/>
    </border>
    <border>
      <left/>
      <right style="thin">
        <color rgb="FFF01E32"/>
      </right>
      <top style="thin">
        <color rgb="FFF01E32"/>
      </top>
      <bottom style="thin">
        <color rgb="FFF01E32"/>
      </bottom>
      <diagonal/>
    </border>
    <border>
      <left style="thin">
        <color rgb="FFAEABAB"/>
      </left>
      <right/>
      <top/>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medium">
        <color rgb="FF000000"/>
      </top>
      <bottom style="dotted">
        <color rgb="FF0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bottom/>
      <diagonal/>
    </border>
    <border>
      <left/>
      <right/>
      <top style="thin">
        <color theme="9" tint="0.79998168889431442"/>
      </top>
      <bottom style="thin">
        <color theme="9" tint="0.79998168889431442"/>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ck">
        <color theme="8" tint="-0.499984740745262"/>
      </right>
      <top/>
      <bottom/>
      <diagonal/>
    </border>
    <border>
      <left/>
      <right style="thick">
        <color theme="8" tint="-0.499984740745262"/>
      </right>
      <top/>
      <bottom style="thin">
        <color indexed="64"/>
      </bottom>
      <diagonal/>
    </border>
    <border>
      <left/>
      <right/>
      <top/>
      <bottom style="thin">
        <color rgb="FF0096FF"/>
      </bottom>
      <diagonal/>
    </border>
    <border>
      <left/>
      <right/>
      <top/>
      <bottom style="thin">
        <color theme="2"/>
      </bottom>
      <diagonal/>
    </border>
    <border>
      <left/>
      <right/>
      <top style="thin">
        <color theme="2"/>
      </top>
      <bottom style="thin">
        <color theme="2"/>
      </bottom>
      <diagonal/>
    </border>
    <border>
      <left/>
      <right/>
      <top style="thin">
        <color theme="2" tint="-0.499984740745262"/>
      </top>
      <bottom style="thin">
        <color theme="2" tint="-0.499984740745262"/>
      </bottom>
      <diagonal/>
    </border>
    <border>
      <left/>
      <right/>
      <top style="thin">
        <color theme="2" tint="-0.499984740745262"/>
      </top>
      <bottom/>
      <diagonal/>
    </border>
    <border>
      <left/>
      <right/>
      <top/>
      <bottom style="thin">
        <color theme="2" tint="-0.499984740745262"/>
      </bottom>
      <diagonal/>
    </border>
    <border>
      <left/>
      <right style="thin">
        <color rgb="FF000000"/>
      </right>
      <top style="thin">
        <color theme="2" tint="-0.499984740745262"/>
      </top>
      <bottom style="thin">
        <color theme="2" tint="-0.499984740745262"/>
      </bottom>
      <diagonal/>
    </border>
    <border>
      <left style="thin">
        <color theme="2" tint="-0.499984740745262"/>
      </left>
      <right style="thin">
        <color rgb="FF000000"/>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rgb="FF000000"/>
      </left>
      <right/>
      <top style="thin">
        <color theme="2"/>
      </top>
      <bottom style="thin">
        <color theme="2"/>
      </bottom>
      <diagonal/>
    </border>
    <border>
      <left style="medium">
        <color rgb="FF000000"/>
      </left>
      <right/>
      <top/>
      <bottom style="thin">
        <color theme="2"/>
      </bottom>
      <diagonal/>
    </border>
    <border>
      <left style="thin">
        <color theme="2" tint="-0.499984740745262"/>
      </left>
      <right/>
      <top style="thin">
        <color theme="2" tint="-0.499984740745262"/>
      </top>
      <bottom/>
      <diagonal/>
    </border>
    <border>
      <left style="thin">
        <color theme="2" tint="-0.499984740745262"/>
      </left>
      <right/>
      <top/>
      <bottom/>
      <diagonal/>
    </border>
    <border>
      <left style="thin">
        <color theme="2" tint="-0.499984740745262"/>
      </left>
      <right/>
      <top/>
      <bottom style="thin">
        <color theme="2" tint="-0.499984740745262"/>
      </bottom>
      <diagonal/>
    </border>
    <border>
      <left/>
      <right style="thin">
        <color theme="2" tint="-0.499984740745262"/>
      </right>
      <top/>
      <bottom/>
      <diagonal/>
    </border>
    <border>
      <left/>
      <right/>
      <top style="medium">
        <color rgb="FFFDB940"/>
      </top>
      <bottom/>
      <diagonal/>
    </border>
    <border>
      <left style="thin">
        <color indexed="64"/>
      </left>
      <right/>
      <top/>
      <bottom style="thin">
        <color rgb="FF000000"/>
      </bottom>
      <diagonal/>
    </border>
    <border>
      <left style="thin">
        <color theme="0"/>
      </left>
      <right/>
      <top/>
      <bottom style="thin">
        <color rgb="FF000000"/>
      </bottom>
      <diagonal/>
    </border>
    <border>
      <left/>
      <right/>
      <top/>
      <bottom style="medium">
        <color rgb="FFFDB940"/>
      </bottom>
      <diagonal/>
    </border>
    <border>
      <left/>
      <right/>
      <top/>
      <bottom style="thick">
        <color rgb="FFFDB940"/>
      </bottom>
      <diagonal/>
    </border>
    <border>
      <left/>
      <right/>
      <top/>
      <bottom style="thick">
        <color theme="0"/>
      </bottom>
      <diagonal/>
    </border>
    <border>
      <left/>
      <right/>
      <top style="thick">
        <color theme="0"/>
      </top>
      <bottom/>
      <diagonal/>
    </border>
    <border>
      <left/>
      <right/>
      <top style="thick">
        <color theme="0"/>
      </top>
      <bottom style="thick">
        <color theme="0"/>
      </bottom>
      <diagonal/>
    </border>
    <border>
      <left style="thin">
        <color theme="2"/>
      </left>
      <right style="thin">
        <color theme="2"/>
      </right>
      <top style="thin">
        <color theme="2"/>
      </top>
      <bottom style="thin">
        <color theme="2"/>
      </bottom>
      <diagonal/>
    </border>
    <border>
      <left/>
      <right/>
      <top/>
      <bottom style="thin">
        <color theme="6" tint="0.59999389629810485"/>
      </bottom>
      <diagonal/>
    </border>
    <border>
      <left style="thin">
        <color theme="2"/>
      </left>
      <right/>
      <top style="thin">
        <color theme="2"/>
      </top>
      <bottom style="thin">
        <color theme="2"/>
      </bottom>
      <diagonal/>
    </border>
    <border>
      <left/>
      <right style="thin">
        <color theme="2"/>
      </right>
      <top style="thin">
        <color theme="2"/>
      </top>
      <bottom style="thin">
        <color theme="2"/>
      </bottom>
      <diagonal/>
    </border>
    <border>
      <left style="thin">
        <color theme="6" tint="0.59999389629810485"/>
      </left>
      <right/>
      <top style="thin">
        <color theme="6" tint="0.59999389629810485"/>
      </top>
      <bottom/>
      <diagonal/>
    </border>
    <border>
      <left/>
      <right/>
      <top style="thin">
        <color theme="6" tint="0.59999389629810485"/>
      </top>
      <bottom/>
      <diagonal/>
    </border>
    <border>
      <left/>
      <right style="thin">
        <color theme="6" tint="0.59999389629810485"/>
      </right>
      <top style="thin">
        <color theme="6" tint="0.59999389629810485"/>
      </top>
      <bottom/>
      <diagonal/>
    </border>
    <border>
      <left style="thin">
        <color theme="6" tint="0.59999389629810485"/>
      </left>
      <right/>
      <top/>
      <bottom/>
      <diagonal/>
    </border>
    <border>
      <left/>
      <right style="thin">
        <color theme="6" tint="0.59999389629810485"/>
      </right>
      <top/>
      <bottom/>
      <diagonal/>
    </border>
    <border>
      <left style="thin">
        <color theme="6" tint="0.59999389629810485"/>
      </left>
      <right/>
      <top/>
      <bottom style="thin">
        <color theme="6" tint="0.59999389629810485"/>
      </bottom>
      <diagonal/>
    </border>
    <border>
      <left/>
      <right style="thin">
        <color theme="6" tint="0.59999389629810485"/>
      </right>
      <top/>
      <bottom style="thin">
        <color theme="6" tint="0.59999389629810485"/>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right style="thin">
        <color indexed="64"/>
      </right>
      <top style="thin">
        <color indexed="64"/>
      </top>
      <bottom/>
      <diagonal/>
    </border>
    <border>
      <left/>
      <right style="thin">
        <color indexed="64"/>
      </right>
      <top/>
      <bottom/>
      <diagonal/>
    </border>
    <border>
      <left style="medium">
        <color indexed="64"/>
      </left>
      <right style="thin">
        <color theme="2"/>
      </right>
      <top style="thin">
        <color theme="2"/>
      </top>
      <bottom style="thin">
        <color theme="2"/>
      </bottom>
      <diagonal/>
    </border>
    <border>
      <left style="thin">
        <color theme="2"/>
      </left>
      <right style="medium">
        <color indexed="64"/>
      </right>
      <top style="thin">
        <color theme="2"/>
      </top>
      <bottom style="thin">
        <color theme="2"/>
      </bottom>
      <diagonal/>
    </border>
    <border>
      <left style="medium">
        <color indexed="64"/>
      </left>
      <right style="thin">
        <color theme="2"/>
      </right>
      <top/>
      <bottom style="medium">
        <color indexed="64"/>
      </bottom>
      <diagonal/>
    </border>
    <border>
      <left style="thin">
        <color theme="2"/>
      </left>
      <right style="thin">
        <color theme="2"/>
      </right>
      <top/>
      <bottom style="medium">
        <color indexed="64"/>
      </bottom>
      <diagonal/>
    </border>
    <border>
      <left style="thin">
        <color theme="2"/>
      </left>
      <right style="medium">
        <color indexed="64"/>
      </right>
      <top/>
      <bottom style="medium">
        <color indexed="64"/>
      </bottom>
      <diagonal/>
    </border>
  </borders>
  <cellStyleXfs count="8">
    <xf numFmtId="0" fontId="0" fillId="0" borderId="0"/>
    <xf numFmtId="9" fontId="17" fillId="0" borderId="0" applyFont="0" applyFill="0" applyBorder="0" applyAlignment="0" applyProtection="0"/>
    <xf numFmtId="0" fontId="20" fillId="0" borderId="13"/>
    <xf numFmtId="0" fontId="20" fillId="0" borderId="13"/>
    <xf numFmtId="165" fontId="20" fillId="0" borderId="13" applyFont="0" applyFill="0" applyBorder="0" applyAlignment="0" applyProtection="0"/>
    <xf numFmtId="166" fontId="53" fillId="0" borderId="0" applyFont="0" applyFill="0" applyBorder="0" applyAlignment="0" applyProtection="0"/>
    <xf numFmtId="0" fontId="54" fillId="0" borderId="13"/>
    <xf numFmtId="164" fontId="59" fillId="0" borderId="0" applyFont="0" applyFill="0" applyBorder="0" applyAlignment="0" applyProtection="0"/>
  </cellStyleXfs>
  <cellXfs count="542">
    <xf numFmtId="0" fontId="0" fillId="0" borderId="0" xfId="0"/>
    <xf numFmtId="0" fontId="14" fillId="0" borderId="1" xfId="0" applyFont="1" applyBorder="1" applyAlignment="1">
      <alignment horizontal="left" wrapText="1"/>
    </xf>
    <xf numFmtId="0" fontId="14" fillId="0" borderId="15" xfId="0" applyFont="1" applyBorder="1" applyAlignment="1">
      <alignment horizontal="left" wrapText="1"/>
    </xf>
    <xf numFmtId="0" fontId="9" fillId="0" borderId="0" xfId="0" applyFont="1" applyAlignment="1">
      <alignment horizontal="left"/>
    </xf>
    <xf numFmtId="0" fontId="12" fillId="3" borderId="4" xfId="0" applyFont="1" applyFill="1" applyBorder="1" applyAlignment="1">
      <alignment vertical="center"/>
    </xf>
    <xf numFmtId="0" fontId="24" fillId="0" borderId="13" xfId="3" applyFont="1"/>
    <xf numFmtId="0" fontId="15" fillId="0" borderId="13" xfId="3" applyFont="1"/>
    <xf numFmtId="0" fontId="25" fillId="0" borderId="13" xfId="3" applyFont="1"/>
    <xf numFmtId="169" fontId="15" fillId="0" borderId="13" xfId="3" applyNumberFormat="1" applyFont="1"/>
    <xf numFmtId="168" fontId="10" fillId="0" borderId="13" xfId="3" applyNumberFormat="1" applyFont="1" applyAlignment="1">
      <alignment horizontal="left" vertical="center"/>
    </xf>
    <xf numFmtId="0" fontId="15" fillId="0" borderId="13" xfId="3" applyFont="1" applyAlignment="1">
      <alignment horizontal="left"/>
    </xf>
    <xf numFmtId="0" fontId="19" fillId="0" borderId="13" xfId="3" applyFont="1"/>
    <xf numFmtId="0" fontId="16" fillId="0" borderId="13" xfId="3" applyFont="1" applyAlignment="1">
      <alignment vertical="center" wrapText="1"/>
    </xf>
    <xf numFmtId="0" fontId="29" fillId="0" borderId="13" xfId="3" applyFont="1"/>
    <xf numFmtId="0" fontId="16" fillId="0" borderId="13" xfId="3" applyFont="1" applyAlignment="1">
      <alignment vertical="center"/>
    </xf>
    <xf numFmtId="168" fontId="25" fillId="0" borderId="13" xfId="3" applyNumberFormat="1" applyFont="1"/>
    <xf numFmtId="0" fontId="15" fillId="0" borderId="20" xfId="3" applyFont="1" applyBorder="1" applyAlignment="1">
      <alignment horizontal="left"/>
    </xf>
    <xf numFmtId="0" fontId="27" fillId="0" borderId="13" xfId="3" applyFont="1" applyAlignment="1">
      <alignment horizontal="left" vertical="top" wrapText="1"/>
    </xf>
    <xf numFmtId="0" fontId="24" fillId="0" borderId="20" xfId="3" applyFont="1" applyBorder="1"/>
    <xf numFmtId="0" fontId="15" fillId="0" borderId="41" xfId="3" applyFont="1" applyBorder="1"/>
    <xf numFmtId="0" fontId="15" fillId="0" borderId="42" xfId="3" applyFont="1" applyBorder="1"/>
    <xf numFmtId="0" fontId="16" fillId="0" borderId="43" xfId="3" applyFont="1" applyBorder="1" applyAlignment="1">
      <alignment horizontal="center" vertical="center"/>
    </xf>
    <xf numFmtId="0" fontId="16" fillId="0" borderId="43" xfId="3" applyFont="1" applyBorder="1" applyAlignment="1">
      <alignment horizontal="center" vertical="center" wrapText="1"/>
    </xf>
    <xf numFmtId="0" fontId="16" fillId="0" borderId="44" xfId="3" applyFont="1" applyBorder="1" applyAlignment="1">
      <alignment horizontal="center" vertical="center" wrapText="1"/>
    </xf>
    <xf numFmtId="168" fontId="16" fillId="0" borderId="43" xfId="3" applyNumberFormat="1" applyFont="1" applyBorder="1" applyAlignment="1">
      <alignment horizontal="center" vertical="center"/>
    </xf>
    <xf numFmtId="169" fontId="16" fillId="0" borderId="44" xfId="3" applyNumberFormat="1" applyFont="1" applyBorder="1" applyAlignment="1">
      <alignment horizontal="center" vertical="center"/>
    </xf>
    <xf numFmtId="169" fontId="16" fillId="0" borderId="43" xfId="3" applyNumberFormat="1" applyFont="1" applyBorder="1" applyAlignment="1">
      <alignment horizontal="center" wrapText="1"/>
    </xf>
    <xf numFmtId="169" fontId="16" fillId="0" borderId="44" xfId="3" applyNumberFormat="1" applyFont="1" applyBorder="1" applyAlignment="1">
      <alignment horizontal="center" vertical="center" wrapText="1"/>
    </xf>
    <xf numFmtId="168" fontId="16" fillId="0" borderId="43" xfId="3" applyNumberFormat="1" applyFont="1" applyBorder="1" applyAlignment="1">
      <alignment horizontal="left" vertical="center"/>
    </xf>
    <xf numFmtId="168" fontId="16" fillId="0" borderId="45" xfId="3" applyNumberFormat="1" applyFont="1" applyBorder="1" applyAlignment="1">
      <alignment horizontal="center" vertical="center" wrapText="1"/>
    </xf>
    <xf numFmtId="0" fontId="21" fillId="0" borderId="13" xfId="3" applyFont="1"/>
    <xf numFmtId="0" fontId="21" fillId="0" borderId="20" xfId="3" applyFont="1" applyBorder="1"/>
    <xf numFmtId="0" fontId="32" fillId="2" borderId="14" xfId="3" applyFont="1" applyFill="1" applyBorder="1" applyAlignment="1">
      <alignment vertical="center" wrapText="1"/>
    </xf>
    <xf numFmtId="0" fontId="12" fillId="2" borderId="14" xfId="3" applyFont="1" applyFill="1" applyBorder="1" applyAlignment="1">
      <alignment horizontal="center" vertical="center"/>
    </xf>
    <xf numFmtId="0" fontId="12" fillId="2" borderId="14" xfId="3" applyFont="1" applyFill="1" applyBorder="1" applyAlignment="1">
      <alignment horizontal="center" vertical="center" wrapText="1"/>
    </xf>
    <xf numFmtId="168" fontId="12" fillId="2" borderId="14" xfId="3" applyNumberFormat="1" applyFont="1" applyFill="1" applyBorder="1" applyAlignment="1">
      <alignment horizontal="center" vertical="center"/>
    </xf>
    <xf numFmtId="169" fontId="10" fillId="2" borderId="14" xfId="3" applyNumberFormat="1" applyFont="1" applyFill="1" applyBorder="1" applyAlignment="1">
      <alignment vertical="center"/>
    </xf>
    <xf numFmtId="170" fontId="10" fillId="0" borderId="14" xfId="4" applyNumberFormat="1" applyFont="1" applyBorder="1" applyAlignment="1">
      <alignment vertical="center"/>
    </xf>
    <xf numFmtId="0" fontId="10" fillId="0" borderId="14" xfId="3" applyFont="1" applyBorder="1"/>
    <xf numFmtId="0" fontId="21" fillId="0" borderId="46" xfId="3" applyFont="1" applyBorder="1"/>
    <xf numFmtId="0" fontId="32" fillId="2" borderId="8" xfId="3" applyFont="1" applyFill="1" applyBorder="1" applyAlignment="1">
      <alignment vertical="center" wrapText="1"/>
    </xf>
    <xf numFmtId="0" fontId="12" fillId="2" borderId="8" xfId="3" applyFont="1" applyFill="1" applyBorder="1" applyAlignment="1">
      <alignment horizontal="center" vertical="center"/>
    </xf>
    <xf numFmtId="0" fontId="12" fillId="2" borderId="8" xfId="3" applyFont="1" applyFill="1" applyBorder="1" applyAlignment="1">
      <alignment horizontal="center" vertical="center" wrapText="1"/>
    </xf>
    <xf numFmtId="168" fontId="12" fillId="2" borderId="8" xfId="3" applyNumberFormat="1" applyFont="1" applyFill="1" applyBorder="1" applyAlignment="1">
      <alignment horizontal="center" vertical="center"/>
    </xf>
    <xf numFmtId="169" fontId="10" fillId="2" borderId="8" xfId="3" applyNumberFormat="1" applyFont="1" applyFill="1" applyBorder="1" applyAlignment="1">
      <alignment vertical="center"/>
    </xf>
    <xf numFmtId="170" fontId="10" fillId="0" borderId="8" xfId="4" applyNumberFormat="1" applyFont="1" applyBorder="1" applyAlignment="1">
      <alignment vertical="center"/>
    </xf>
    <xf numFmtId="0" fontId="10" fillId="0" borderId="8" xfId="3" applyFont="1" applyBorder="1"/>
    <xf numFmtId="0" fontId="29" fillId="0" borderId="20" xfId="3" applyFont="1" applyBorder="1"/>
    <xf numFmtId="0" fontId="33" fillId="2" borderId="8" xfId="3" applyFont="1" applyFill="1" applyBorder="1" applyAlignment="1">
      <alignment horizontal="left" vertical="center" wrapText="1"/>
    </xf>
    <xf numFmtId="0" fontId="33" fillId="2" borderId="8" xfId="3" applyFont="1" applyFill="1" applyBorder="1" applyAlignment="1">
      <alignment horizontal="center" vertical="center" wrapText="1"/>
    </xf>
    <xf numFmtId="168" fontId="34" fillId="2" borderId="8" xfId="3" applyNumberFormat="1" applyFont="1" applyFill="1" applyBorder="1" applyAlignment="1">
      <alignment horizontal="right" vertical="center" wrapText="1"/>
    </xf>
    <xf numFmtId="0" fontId="35" fillId="0" borderId="8" xfId="3" applyFont="1" applyBorder="1"/>
    <xf numFmtId="0" fontId="29" fillId="0" borderId="46" xfId="3" applyFont="1" applyBorder="1"/>
    <xf numFmtId="0" fontId="32" fillId="0" borderId="9" xfId="3" applyFont="1" applyBorder="1" applyAlignment="1">
      <alignment vertical="center" wrapText="1"/>
    </xf>
    <xf numFmtId="0" fontId="36" fillId="0" borderId="8" xfId="3" applyFont="1" applyBorder="1" applyAlignment="1">
      <alignment horizontal="left" vertical="center" wrapText="1"/>
    </xf>
    <xf numFmtId="0" fontId="36" fillId="0" borderId="8" xfId="3" applyFont="1" applyBorder="1" applyAlignment="1">
      <alignment horizontal="center" vertical="center" wrapText="1"/>
    </xf>
    <xf numFmtId="168" fontId="37" fillId="0" borderId="8" xfId="3" applyNumberFormat="1" applyFont="1" applyBorder="1" applyAlignment="1">
      <alignment horizontal="right" vertical="center" wrapText="1"/>
    </xf>
    <xf numFmtId="169" fontId="10" fillId="0" borderId="8" xfId="3" applyNumberFormat="1" applyFont="1" applyBorder="1" applyAlignment="1">
      <alignment vertical="center" wrapText="1"/>
    </xf>
    <xf numFmtId="170" fontId="10" fillId="0" borderId="8" xfId="4" applyNumberFormat="1" applyFont="1" applyBorder="1" applyAlignment="1">
      <alignment vertical="center" wrapText="1"/>
    </xf>
    <xf numFmtId="0" fontId="33" fillId="0" borderId="8" xfId="3" applyFont="1" applyBorder="1" applyAlignment="1">
      <alignment horizontal="left" vertical="center" wrapText="1"/>
    </xf>
    <xf numFmtId="0" fontId="33" fillId="0" borderId="8" xfId="3" applyFont="1" applyBorder="1" applyAlignment="1">
      <alignment horizontal="center" vertical="center" wrapText="1"/>
    </xf>
    <xf numFmtId="168" fontId="34" fillId="0" borderId="8" xfId="3" applyNumberFormat="1" applyFont="1" applyBorder="1" applyAlignment="1">
      <alignment horizontal="right" vertical="center" wrapText="1"/>
    </xf>
    <xf numFmtId="0" fontId="32" fillId="2" borderId="9" xfId="3" applyFont="1" applyFill="1" applyBorder="1" applyAlignment="1">
      <alignment vertical="center" wrapText="1"/>
    </xf>
    <xf numFmtId="169" fontId="10" fillId="2" borderId="8" xfId="3" applyNumberFormat="1" applyFont="1" applyFill="1" applyBorder="1" applyAlignment="1">
      <alignment vertical="center" wrapText="1"/>
    </xf>
    <xf numFmtId="0" fontId="32" fillId="0" borderId="8" xfId="3" applyFont="1" applyBorder="1" applyAlignment="1">
      <alignment vertical="center" wrapText="1"/>
    </xf>
    <xf numFmtId="0" fontId="10" fillId="2" borderId="8" xfId="3" applyFont="1" applyFill="1" applyBorder="1" applyAlignment="1">
      <alignment vertical="center" wrapText="1"/>
    </xf>
    <xf numFmtId="0" fontId="10" fillId="2" borderId="3" xfId="3" applyFont="1" applyFill="1" applyBorder="1" applyAlignment="1">
      <alignment vertical="center" wrapText="1"/>
    </xf>
    <xf numFmtId="0" fontId="10" fillId="0" borderId="29" xfId="3" applyFont="1" applyBorder="1" applyAlignment="1">
      <alignment vertical="center" wrapText="1"/>
    </xf>
    <xf numFmtId="0" fontId="36" fillId="0" borderId="9" xfId="3" applyFont="1" applyBorder="1" applyAlignment="1">
      <alignment horizontal="left" vertical="center" wrapText="1"/>
    </xf>
    <xf numFmtId="0" fontId="33" fillId="0" borderId="9" xfId="3" applyFont="1" applyBorder="1" applyAlignment="1">
      <alignment horizontal="left" vertical="center" wrapText="1"/>
    </xf>
    <xf numFmtId="0" fontId="10" fillId="0" borderId="47" xfId="3" applyFont="1" applyBorder="1" applyAlignment="1">
      <alignment vertical="center" wrapText="1"/>
    </xf>
    <xf numFmtId="0" fontId="33" fillId="0" borderId="6" xfId="3" applyFont="1" applyBorder="1" applyAlignment="1">
      <alignment horizontal="left" vertical="center" wrapText="1"/>
    </xf>
    <xf numFmtId="0" fontId="33" fillId="0" borderId="12" xfId="3" applyFont="1" applyBorder="1" applyAlignment="1">
      <alignment horizontal="center" vertical="center" wrapText="1"/>
    </xf>
    <xf numFmtId="0" fontId="33" fillId="0" borderId="12" xfId="3" applyFont="1" applyBorder="1" applyAlignment="1">
      <alignment horizontal="left" vertical="center" wrapText="1"/>
    </xf>
    <xf numFmtId="168" fontId="34" fillId="0" borderId="12" xfId="3" applyNumberFormat="1" applyFont="1" applyBorder="1" applyAlignment="1">
      <alignment horizontal="right" vertical="center" wrapText="1"/>
    </xf>
    <xf numFmtId="169" fontId="10" fillId="0" borderId="12" xfId="3" applyNumberFormat="1" applyFont="1" applyBorder="1" applyAlignment="1">
      <alignment vertical="center" wrapText="1"/>
    </xf>
    <xf numFmtId="170" fontId="10" fillId="0" borderId="12" xfId="4" applyNumberFormat="1" applyFont="1" applyBorder="1" applyAlignment="1">
      <alignment vertical="center" wrapText="1"/>
    </xf>
    <xf numFmtId="0" fontId="10" fillId="0" borderId="12" xfId="3" applyFont="1" applyBorder="1"/>
    <xf numFmtId="0" fontId="16" fillId="4" borderId="13" xfId="3" applyFont="1" applyFill="1" applyAlignment="1">
      <alignment vertical="center"/>
    </xf>
    <xf numFmtId="171" fontId="16" fillId="2" borderId="50" xfId="3" applyNumberFormat="1" applyFont="1" applyFill="1" applyBorder="1" applyAlignment="1">
      <alignment vertical="center"/>
    </xf>
    <xf numFmtId="0" fontId="33" fillId="0" borderId="13" xfId="3" applyFont="1" applyAlignment="1">
      <alignment horizontal="left" vertical="center" wrapText="1"/>
    </xf>
    <xf numFmtId="0" fontId="39" fillId="0" borderId="13" xfId="3" applyFont="1" applyAlignment="1">
      <alignment horizontal="center" vertical="center" wrapText="1"/>
    </xf>
    <xf numFmtId="0" fontId="39" fillId="0" borderId="13" xfId="3" applyFont="1" applyAlignment="1">
      <alignment horizontal="left" vertical="center" wrapText="1"/>
    </xf>
    <xf numFmtId="168" fontId="40" fillId="0" borderId="13" xfId="3" applyNumberFormat="1" applyFont="1" applyAlignment="1">
      <alignment horizontal="right" vertical="center" wrapText="1"/>
    </xf>
    <xf numFmtId="168" fontId="41" fillId="0" borderId="13" xfId="3" applyNumberFormat="1" applyFont="1" applyAlignment="1">
      <alignment horizontal="right" vertical="center" wrapText="1"/>
    </xf>
    <xf numFmtId="169" fontId="10" fillId="0" borderId="13" xfId="3" applyNumberFormat="1" applyFont="1" applyAlignment="1">
      <alignment vertical="center" wrapText="1"/>
    </xf>
    <xf numFmtId="168" fontId="39" fillId="0" borderId="13" xfId="3" applyNumberFormat="1" applyFont="1" applyAlignment="1">
      <alignment horizontal="left" vertical="center" wrapText="1"/>
    </xf>
    <xf numFmtId="0" fontId="10" fillId="0" borderId="13" xfId="3" applyFont="1" applyAlignment="1">
      <alignment horizontal="left"/>
    </xf>
    <xf numFmtId="0" fontId="21" fillId="0" borderId="33" xfId="3" applyFont="1" applyBorder="1"/>
    <xf numFmtId="0" fontId="16" fillId="4" borderId="21" xfId="3" applyFont="1" applyFill="1" applyBorder="1" applyAlignment="1">
      <alignment vertical="center"/>
    </xf>
    <xf numFmtId="171" fontId="16" fillId="2" borderId="22" xfId="3" applyNumberFormat="1" applyFont="1" applyFill="1" applyBorder="1" applyAlignment="1">
      <alignment vertical="center"/>
    </xf>
    <xf numFmtId="0" fontId="10" fillId="0" borderId="13" xfId="3" applyFont="1"/>
    <xf numFmtId="0" fontId="36" fillId="0" borderId="13" xfId="3" applyFont="1" applyAlignment="1">
      <alignment horizontal="left" vertical="center" wrapText="1"/>
    </xf>
    <xf numFmtId="0" fontId="36" fillId="0" borderId="13" xfId="3" applyFont="1" applyAlignment="1">
      <alignment horizontal="center" vertical="center" wrapText="1"/>
    </xf>
    <xf numFmtId="168" fontId="37" fillId="0" borderId="13" xfId="3" applyNumberFormat="1" applyFont="1" applyAlignment="1">
      <alignment horizontal="right" vertical="center" wrapText="1"/>
    </xf>
    <xf numFmtId="168" fontId="36" fillId="0" borderId="13" xfId="3" applyNumberFormat="1" applyFont="1" applyAlignment="1">
      <alignment horizontal="left" vertical="center" wrapText="1"/>
    </xf>
    <xf numFmtId="0" fontId="42" fillId="0" borderId="13" xfId="3" applyFont="1" applyAlignment="1">
      <alignment horizontal="left" vertical="center" wrapText="1"/>
    </xf>
    <xf numFmtId="0" fontId="42" fillId="0" borderId="13" xfId="3" applyFont="1" applyAlignment="1">
      <alignment horizontal="center" vertical="center" wrapText="1"/>
    </xf>
    <xf numFmtId="168" fontId="43" fillId="0" borderId="13" xfId="3" applyNumberFormat="1" applyFont="1" applyAlignment="1">
      <alignment horizontal="right" vertical="center" wrapText="1"/>
    </xf>
    <xf numFmtId="169" fontId="21" fillId="0" borderId="13" xfId="3" applyNumberFormat="1" applyFont="1" applyAlignment="1">
      <alignment vertical="center" wrapText="1"/>
    </xf>
    <xf numFmtId="168" fontId="42" fillId="0" borderId="13" xfId="3" applyNumberFormat="1" applyFont="1" applyAlignment="1">
      <alignment horizontal="left" vertical="center" wrapText="1"/>
    </xf>
    <xf numFmtId="0" fontId="21" fillId="0" borderId="13" xfId="3" applyFont="1" applyAlignment="1">
      <alignment horizontal="left"/>
    </xf>
    <xf numFmtId="0" fontId="44" fillId="0" borderId="13" xfId="3" applyFont="1" applyAlignment="1">
      <alignment horizontal="left" vertical="center" wrapText="1"/>
    </xf>
    <xf numFmtId="0" fontId="45" fillId="0" borderId="13" xfId="3" applyFont="1" applyAlignment="1">
      <alignment horizontal="center" vertical="center" wrapText="1"/>
    </xf>
    <xf numFmtId="0" fontId="45" fillId="0" borderId="13" xfId="3" applyFont="1" applyAlignment="1">
      <alignment horizontal="left" vertical="center" wrapText="1"/>
    </xf>
    <xf numFmtId="168" fontId="46" fillId="0" borderId="13" xfId="3" applyNumberFormat="1" applyFont="1" applyAlignment="1">
      <alignment horizontal="right" vertical="center" wrapText="1"/>
    </xf>
    <xf numFmtId="168" fontId="45" fillId="0" borderId="13" xfId="3" applyNumberFormat="1" applyFont="1" applyAlignment="1">
      <alignment horizontal="left" vertical="center" wrapText="1"/>
    </xf>
    <xf numFmtId="0" fontId="47" fillId="0" borderId="13" xfId="3" applyFont="1" applyAlignment="1">
      <alignment vertical="center" wrapText="1"/>
    </xf>
    <xf numFmtId="0" fontId="47" fillId="0" borderId="13" xfId="3" applyFont="1" applyAlignment="1">
      <alignment horizontal="center" vertical="center"/>
    </xf>
    <xf numFmtId="0" fontId="47" fillId="0" borderId="13" xfId="3" applyFont="1" applyAlignment="1">
      <alignment horizontal="center" vertical="center" wrapText="1"/>
    </xf>
    <xf numFmtId="168" fontId="47" fillId="0" borderId="13" xfId="3" applyNumberFormat="1" applyFont="1" applyAlignment="1">
      <alignment horizontal="center" vertical="center"/>
    </xf>
    <xf numFmtId="169" fontId="21" fillId="0" borderId="13" xfId="3" applyNumberFormat="1" applyFont="1" applyAlignment="1">
      <alignment vertical="center"/>
    </xf>
    <xf numFmtId="168" fontId="21" fillId="0" borderId="13" xfId="3" applyNumberFormat="1" applyFont="1" applyAlignment="1">
      <alignment horizontal="left" vertical="center"/>
    </xf>
    <xf numFmtId="168" fontId="21" fillId="0" borderId="13" xfId="3" applyNumberFormat="1" applyFont="1" applyAlignment="1">
      <alignment horizontal="left" vertical="center" wrapText="1"/>
    </xf>
    <xf numFmtId="0" fontId="47" fillId="0" borderId="13" xfId="3" applyFont="1" applyAlignment="1">
      <alignment horizontal="right" vertical="center" wrapText="1"/>
    </xf>
    <xf numFmtId="169" fontId="24" fillId="0" borderId="13" xfId="3" applyNumberFormat="1" applyFont="1" applyAlignment="1">
      <alignment vertical="center" wrapText="1"/>
    </xf>
    <xf numFmtId="0" fontId="24" fillId="0" borderId="13" xfId="3" applyFont="1" applyAlignment="1">
      <alignment horizontal="left"/>
    </xf>
    <xf numFmtId="0" fontId="21" fillId="0" borderId="13" xfId="3" applyFont="1" applyAlignment="1">
      <alignment horizontal="left" vertical="center" wrapText="1"/>
    </xf>
    <xf numFmtId="0" fontId="48" fillId="0" borderId="13" xfId="3" applyFont="1"/>
    <xf numFmtId="169" fontId="24" fillId="0" borderId="13" xfId="3" applyNumberFormat="1" applyFont="1"/>
    <xf numFmtId="0" fontId="49" fillId="0" borderId="13" xfId="3" applyFont="1"/>
    <xf numFmtId="0" fontId="50" fillId="0" borderId="13" xfId="3" applyFont="1" applyAlignment="1">
      <alignment horizontal="left" vertical="center" wrapText="1"/>
    </xf>
    <xf numFmtId="0" fontId="44" fillId="0" borderId="13" xfId="3" applyFont="1" applyAlignment="1">
      <alignment horizontal="center" vertical="center" wrapText="1"/>
    </xf>
    <xf numFmtId="168" fontId="51" fillId="0" borderId="13" xfId="3" applyNumberFormat="1" applyFont="1" applyAlignment="1">
      <alignment horizontal="right" vertical="center" wrapText="1"/>
    </xf>
    <xf numFmtId="169" fontId="29" fillId="0" borderId="13" xfId="3" applyNumberFormat="1" applyFont="1" applyAlignment="1">
      <alignment vertical="center" wrapText="1"/>
    </xf>
    <xf numFmtId="0" fontId="22" fillId="0" borderId="39" xfId="3" applyFont="1" applyBorder="1" applyAlignment="1">
      <alignment wrapText="1"/>
    </xf>
    <xf numFmtId="0" fontId="22" fillId="0" borderId="40" xfId="3" applyFont="1" applyBorder="1" applyAlignment="1">
      <alignment wrapText="1"/>
    </xf>
    <xf numFmtId="0" fontId="8" fillId="0" borderId="0" xfId="0" applyFont="1"/>
    <xf numFmtId="14" fontId="0" fillId="0" borderId="0" xfId="0" applyNumberFormat="1"/>
    <xf numFmtId="0" fontId="26" fillId="0" borderId="13" xfId="3" applyFont="1" applyAlignment="1">
      <alignment vertical="center" wrapText="1"/>
    </xf>
    <xf numFmtId="0" fontId="23" fillId="0" borderId="39" xfId="3" applyFont="1" applyBorder="1" applyAlignment="1">
      <alignment wrapText="1"/>
    </xf>
    <xf numFmtId="0" fontId="28" fillId="0" borderId="21" xfId="3" applyFont="1" applyBorder="1" applyAlignment="1">
      <alignment wrapText="1"/>
    </xf>
    <xf numFmtId="0" fontId="22" fillId="0" borderId="21" xfId="3" applyFont="1" applyBorder="1"/>
    <xf numFmtId="0" fontId="22" fillId="0" borderId="22" xfId="3" applyFont="1" applyBorder="1"/>
    <xf numFmtId="0" fontId="7" fillId="0" borderId="0" xfId="0" applyFont="1"/>
    <xf numFmtId="0" fontId="8" fillId="0" borderId="0" xfId="0" applyFont="1" applyAlignment="1">
      <alignment wrapText="1"/>
    </xf>
    <xf numFmtId="0" fontId="0" fillId="0" borderId="0" xfId="0" applyAlignment="1">
      <alignment wrapText="1"/>
    </xf>
    <xf numFmtId="0" fontId="6" fillId="0" borderId="0" xfId="0" applyFont="1"/>
    <xf numFmtId="0" fontId="6" fillId="0" borderId="0" xfId="0" applyFont="1" applyAlignment="1">
      <alignment wrapText="1"/>
    </xf>
    <xf numFmtId="0" fontId="5" fillId="0" borderId="0" xfId="0" applyFont="1"/>
    <xf numFmtId="0" fontId="61" fillId="0" borderId="0" xfId="0" applyFont="1"/>
    <xf numFmtId="164" fontId="57" fillId="14" borderId="30" xfId="7" applyFont="1" applyFill="1" applyBorder="1" applyAlignment="1">
      <alignment horizontal="center" vertical="center"/>
    </xf>
    <xf numFmtId="164" fontId="63" fillId="14" borderId="8" xfId="7" applyFont="1" applyFill="1" applyBorder="1" applyAlignment="1">
      <alignment horizontal="center" vertical="center" wrapText="1"/>
    </xf>
    <xf numFmtId="164" fontId="64" fillId="14" borderId="30" xfId="7" applyFont="1" applyFill="1" applyBorder="1" applyAlignment="1">
      <alignment horizontal="center" vertical="center"/>
    </xf>
    <xf numFmtId="164" fontId="57" fillId="16" borderId="32" xfId="7" applyFont="1" applyFill="1" applyBorder="1" applyAlignment="1">
      <alignment horizontal="center"/>
    </xf>
    <xf numFmtId="164" fontId="57" fillId="16" borderId="62" xfId="7" applyFont="1" applyFill="1" applyBorder="1" applyAlignment="1">
      <alignment horizontal="center"/>
    </xf>
    <xf numFmtId="164" fontId="58" fillId="16" borderId="28" xfId="7" applyFont="1" applyFill="1" applyBorder="1" applyAlignment="1">
      <alignment horizontal="center"/>
    </xf>
    <xf numFmtId="164" fontId="61" fillId="16" borderId="55" xfId="7" applyFont="1" applyFill="1" applyBorder="1" applyAlignment="1">
      <alignment horizontal="center"/>
    </xf>
    <xf numFmtId="0" fontId="58" fillId="13" borderId="51" xfId="0" applyFont="1" applyFill="1" applyBorder="1"/>
    <xf numFmtId="0" fontId="58" fillId="13" borderId="52" xfId="0" applyFont="1" applyFill="1" applyBorder="1"/>
    <xf numFmtId="0" fontId="57" fillId="16" borderId="54" xfId="1" applyNumberFormat="1" applyFont="1" applyFill="1" applyBorder="1" applyAlignment="1">
      <alignment horizontal="center"/>
    </xf>
    <xf numFmtId="0" fontId="61" fillId="16" borderId="55" xfId="1" applyNumberFormat="1" applyFont="1" applyFill="1" applyBorder="1" applyAlignment="1">
      <alignment horizontal="center" vertical="center"/>
    </xf>
    <xf numFmtId="0" fontId="55" fillId="0" borderId="58" xfId="0" applyFont="1" applyBorder="1"/>
    <xf numFmtId="0" fontId="55" fillId="0" borderId="58" xfId="0" applyFont="1" applyBorder="1" applyAlignment="1">
      <alignment wrapText="1"/>
    </xf>
    <xf numFmtId="0" fontId="55" fillId="0" borderId="58" xfId="0" applyFont="1" applyBorder="1" applyAlignment="1">
      <alignment horizontal="left"/>
    </xf>
    <xf numFmtId="0" fontId="55" fillId="0" borderId="58" xfId="0" applyFont="1" applyBorder="1" applyAlignment="1">
      <alignment horizontal="left" wrapText="1"/>
    </xf>
    <xf numFmtId="0" fontId="4" fillId="0" borderId="0" xfId="0" applyFont="1"/>
    <xf numFmtId="166" fontId="62" fillId="15" borderId="30" xfId="5" applyFont="1" applyFill="1" applyBorder="1" applyAlignment="1">
      <alignment horizontal="center" vertical="center" wrapText="1"/>
    </xf>
    <xf numFmtId="0" fontId="15" fillId="0" borderId="0" xfId="0" applyFont="1"/>
    <xf numFmtId="0" fontId="69" fillId="0" borderId="0" xfId="0" applyFont="1" applyAlignment="1">
      <alignment vertical="center" wrapText="1"/>
    </xf>
    <xf numFmtId="0" fontId="16" fillId="0" borderId="0" xfId="0" applyFont="1"/>
    <xf numFmtId="0" fontId="10" fillId="0" borderId="0" xfId="0" applyFont="1"/>
    <xf numFmtId="0" fontId="15" fillId="0" borderId="57" xfId="0" applyFont="1" applyBorder="1"/>
    <xf numFmtId="0" fontId="15" fillId="0" borderId="63" xfId="0" applyFont="1" applyBorder="1"/>
    <xf numFmtId="0" fontId="69" fillId="20" borderId="38" xfId="0" applyFont="1" applyFill="1" applyBorder="1" applyAlignment="1">
      <alignment vertical="center" wrapText="1"/>
    </xf>
    <xf numFmtId="0" fontId="69" fillId="20" borderId="64" xfId="0" applyFont="1" applyFill="1" applyBorder="1" applyAlignment="1">
      <alignment vertical="center" wrapText="1"/>
    </xf>
    <xf numFmtId="0" fontId="15" fillId="20" borderId="0" xfId="0" applyFont="1" applyFill="1"/>
    <xf numFmtId="0" fontId="25" fillId="0" borderId="0" xfId="0" applyFont="1"/>
    <xf numFmtId="0" fontId="70" fillId="21" borderId="13" xfId="0" applyFont="1" applyFill="1" applyBorder="1" applyAlignment="1">
      <alignment horizontal="center" vertical="center" wrapText="1"/>
    </xf>
    <xf numFmtId="0" fontId="25" fillId="20" borderId="0" xfId="0" applyFont="1" applyFill="1"/>
    <xf numFmtId="0" fontId="35" fillId="0" borderId="0" xfId="0" applyFont="1" applyAlignment="1">
      <alignment vertical="center"/>
    </xf>
    <xf numFmtId="0" fontId="35" fillId="0" borderId="0" xfId="0" applyFont="1" applyAlignment="1">
      <alignment vertical="center" wrapText="1"/>
    </xf>
    <xf numFmtId="0" fontId="25" fillId="0" borderId="0" xfId="0" applyFont="1" applyAlignment="1">
      <alignment vertical="center"/>
    </xf>
    <xf numFmtId="0" fontId="71" fillId="0" borderId="0" xfId="0" applyFont="1" applyAlignment="1">
      <alignment vertical="center"/>
    </xf>
    <xf numFmtId="0" fontId="15" fillId="0" borderId="13" xfId="0" applyFont="1" applyBorder="1"/>
    <xf numFmtId="0" fontId="25" fillId="0" borderId="13" xfId="0" applyFont="1" applyBorder="1"/>
    <xf numFmtId="0" fontId="10" fillId="0" borderId="4" xfId="0" applyFont="1" applyBorder="1" applyAlignment="1">
      <alignment vertical="center"/>
    </xf>
    <xf numFmtId="0" fontId="10" fillId="0" borderId="13" xfId="0" applyFont="1" applyBorder="1" applyAlignment="1">
      <alignment vertical="center"/>
    </xf>
    <xf numFmtId="0" fontId="0" fillId="0" borderId="0" xfId="0" applyAlignment="1">
      <alignment vertical="center"/>
    </xf>
    <xf numFmtId="0" fontId="18" fillId="0" borderId="0" xfId="0" applyFont="1" applyAlignment="1">
      <alignment vertical="center"/>
    </xf>
    <xf numFmtId="0" fontId="18" fillId="0" borderId="0" xfId="0" applyFont="1" applyAlignment="1">
      <alignment vertical="center" wrapText="1"/>
    </xf>
    <xf numFmtId="0" fontId="18" fillId="10" borderId="0" xfId="0" applyFont="1" applyFill="1" applyAlignment="1">
      <alignment vertical="center"/>
    </xf>
    <xf numFmtId="0" fontId="18" fillId="10" borderId="0" xfId="0" applyFont="1" applyFill="1" applyAlignment="1">
      <alignment vertical="center" wrapText="1"/>
    </xf>
    <xf numFmtId="0" fontId="0" fillId="10" borderId="0" xfId="0" applyFill="1" applyAlignment="1">
      <alignment vertical="center"/>
    </xf>
    <xf numFmtId="0" fontId="3" fillId="0" borderId="0" xfId="0" applyFont="1" applyAlignment="1">
      <alignment vertical="center"/>
    </xf>
    <xf numFmtId="0" fontId="56" fillId="11" borderId="0" xfId="0" applyFont="1" applyFill="1" applyAlignment="1">
      <alignment vertical="center"/>
    </xf>
    <xf numFmtId="0" fontId="74" fillId="22" borderId="13" xfId="0" applyFont="1" applyFill="1" applyBorder="1" applyAlignment="1">
      <alignment vertical="center"/>
    </xf>
    <xf numFmtId="0" fontId="74" fillId="22" borderId="67" xfId="0" applyFont="1" applyFill="1" applyBorder="1" applyAlignment="1">
      <alignment vertical="center"/>
    </xf>
    <xf numFmtId="0" fontId="74" fillId="22" borderId="66" xfId="0" applyFont="1" applyFill="1" applyBorder="1" applyAlignment="1">
      <alignment vertical="center"/>
    </xf>
    <xf numFmtId="0" fontId="74" fillId="22" borderId="0" xfId="0" applyFont="1" applyFill="1" applyAlignment="1">
      <alignment vertical="center"/>
    </xf>
    <xf numFmtId="0" fontId="6" fillId="0" borderId="0" xfId="0" applyFont="1" applyAlignment="1">
      <alignment vertical="center"/>
    </xf>
    <xf numFmtId="0" fontId="0" fillId="0" borderId="13" xfId="0" applyBorder="1" applyAlignment="1">
      <alignment vertical="center"/>
    </xf>
    <xf numFmtId="0" fontId="0" fillId="0" borderId="66" xfId="0" applyBorder="1" applyAlignment="1">
      <alignment vertical="center"/>
    </xf>
    <xf numFmtId="0" fontId="8" fillId="0" borderId="0" xfId="0" applyFont="1" applyAlignment="1">
      <alignment vertical="center"/>
    </xf>
    <xf numFmtId="0" fontId="8" fillId="20" borderId="0" xfId="0" applyFont="1" applyFill="1" applyAlignment="1">
      <alignment vertical="center"/>
    </xf>
    <xf numFmtId="0" fontId="0" fillId="20" borderId="0" xfId="0" applyFill="1" applyAlignment="1">
      <alignment vertical="center"/>
    </xf>
    <xf numFmtId="0" fontId="0" fillId="0" borderId="68" xfId="0" applyBorder="1" applyAlignment="1">
      <alignment horizontal="left" vertical="center"/>
    </xf>
    <xf numFmtId="0" fontId="8" fillId="0" borderId="69" xfId="0" applyFont="1" applyBorder="1" applyAlignment="1">
      <alignment vertical="center"/>
    </xf>
    <xf numFmtId="0" fontId="73" fillId="11" borderId="74" xfId="0" applyFont="1" applyFill="1" applyBorder="1" applyAlignment="1">
      <alignment vertical="center"/>
    </xf>
    <xf numFmtId="0" fontId="73" fillId="11" borderId="75" xfId="0" applyFont="1" applyFill="1" applyBorder="1" applyAlignment="1">
      <alignment vertical="center"/>
    </xf>
    <xf numFmtId="167" fontId="75" fillId="3" borderId="73" xfId="0" applyNumberFormat="1" applyFont="1" applyFill="1" applyBorder="1" applyAlignment="1">
      <alignment horizontal="center" vertical="center" wrapText="1"/>
    </xf>
    <xf numFmtId="0" fontId="15" fillId="0" borderId="68" xfId="0" applyFont="1" applyBorder="1" applyAlignment="1">
      <alignment vertical="center"/>
    </xf>
    <xf numFmtId="167" fontId="15" fillId="23" borderId="73" xfId="0" applyNumberFormat="1" applyFont="1" applyFill="1" applyBorder="1" applyAlignment="1">
      <alignment vertical="center"/>
    </xf>
    <xf numFmtId="9" fontId="15" fillId="23" borderId="71" xfId="0" applyNumberFormat="1" applyFont="1" applyFill="1" applyBorder="1" applyAlignment="1">
      <alignment horizontal="center" vertical="center"/>
    </xf>
    <xf numFmtId="9" fontId="15" fillId="23" borderId="72" xfId="0" applyNumberFormat="1" applyFont="1" applyFill="1" applyBorder="1" applyAlignment="1">
      <alignment horizontal="center" vertical="center"/>
    </xf>
    <xf numFmtId="0" fontId="78" fillId="0" borderId="13" xfId="3" applyFont="1" applyAlignment="1">
      <alignment wrapText="1"/>
    </xf>
    <xf numFmtId="0" fontId="78" fillId="0" borderId="13" xfId="3" applyFont="1"/>
    <xf numFmtId="0" fontId="79" fillId="0" borderId="13" xfId="3" applyFont="1" applyAlignment="1">
      <alignment wrapText="1"/>
    </xf>
    <xf numFmtId="0" fontId="16" fillId="29" borderId="13" xfId="3" applyFont="1" applyFill="1" applyAlignment="1">
      <alignment vertical="center" wrapText="1"/>
    </xf>
    <xf numFmtId="9" fontId="16" fillId="30" borderId="13" xfId="1" applyFont="1" applyFill="1" applyBorder="1" applyAlignment="1">
      <alignment vertical="center"/>
    </xf>
    <xf numFmtId="172" fontId="15" fillId="27" borderId="13" xfId="5" applyNumberFormat="1" applyFont="1" applyFill="1" applyBorder="1" applyAlignment="1">
      <alignment horizontal="center"/>
    </xf>
    <xf numFmtId="0" fontId="16" fillId="31" borderId="13" xfId="3" applyFont="1" applyFill="1" applyAlignment="1">
      <alignment horizontal="left" vertical="center" wrapText="1"/>
    </xf>
    <xf numFmtId="0" fontId="16" fillId="31" borderId="85" xfId="3" applyFont="1" applyFill="1" applyBorder="1" applyAlignment="1">
      <alignment vertical="center" wrapText="1"/>
    </xf>
    <xf numFmtId="9" fontId="16" fillId="30" borderId="86" xfId="1" applyFont="1" applyFill="1" applyBorder="1" applyAlignment="1">
      <alignment vertical="center"/>
    </xf>
    <xf numFmtId="9" fontId="16" fillId="30" borderId="87" xfId="1" applyFont="1" applyFill="1" applyBorder="1" applyAlignment="1">
      <alignment vertical="center"/>
    </xf>
    <xf numFmtId="0" fontId="16" fillId="31" borderId="87" xfId="3" applyFont="1" applyFill="1" applyBorder="1" applyAlignment="1">
      <alignment vertical="center" wrapText="1"/>
    </xf>
    <xf numFmtId="0" fontId="16" fillId="29" borderId="85" xfId="3" applyFont="1" applyFill="1" applyBorder="1" applyAlignment="1">
      <alignment wrapText="1"/>
    </xf>
    <xf numFmtId="0" fontId="15" fillId="27" borderId="85" xfId="3" applyFont="1" applyFill="1" applyBorder="1" applyAlignment="1">
      <alignment horizontal="center" wrapText="1"/>
    </xf>
    <xf numFmtId="0" fontId="38" fillId="0" borderId="13" xfId="3" applyFont="1" applyAlignment="1">
      <alignment horizontal="center"/>
    </xf>
    <xf numFmtId="0" fontId="80" fillId="0" borderId="13" xfId="3" applyFont="1"/>
    <xf numFmtId="172" fontId="78" fillId="0" borderId="13" xfId="5" applyNumberFormat="1" applyFont="1" applyFill="1" applyBorder="1" applyAlignment="1"/>
    <xf numFmtId="0" fontId="80" fillId="0" borderId="13" xfId="3" applyFont="1" applyAlignment="1">
      <alignment horizontal="left" vertical="top" wrapText="1"/>
    </xf>
    <xf numFmtId="0" fontId="80" fillId="0" borderId="13" xfId="3" applyFont="1" applyAlignment="1">
      <alignment vertical="center"/>
    </xf>
    <xf numFmtId="0" fontId="78" fillId="0" borderId="13" xfId="3" applyFont="1" applyAlignment="1">
      <alignment vertical="center"/>
    </xf>
    <xf numFmtId="0" fontId="79" fillId="0" borderId="13" xfId="3" applyFont="1" applyAlignment="1">
      <alignment vertical="center" wrapText="1"/>
    </xf>
    <xf numFmtId="172" fontId="78" fillId="0" borderId="13" xfId="5" applyNumberFormat="1" applyFont="1" applyFill="1" applyBorder="1" applyAlignment="1">
      <alignment vertical="center"/>
    </xf>
    <xf numFmtId="0" fontId="80" fillId="0" borderId="13" xfId="3" applyFont="1" applyAlignment="1">
      <alignment horizontal="left" vertical="center" wrapText="1"/>
    </xf>
    <xf numFmtId="0" fontId="15" fillId="0" borderId="13" xfId="3" applyFont="1" applyAlignment="1">
      <alignment vertical="center"/>
    </xf>
    <xf numFmtId="0" fontId="15" fillId="0" borderId="13" xfId="3" applyFont="1" applyAlignment="1">
      <alignment wrapText="1"/>
    </xf>
    <xf numFmtId="0" fontId="80" fillId="0" borderId="84" xfId="3" applyFont="1" applyBorder="1"/>
    <xf numFmtId="0" fontId="15" fillId="0" borderId="84" xfId="3" applyFont="1" applyBorder="1"/>
    <xf numFmtId="0" fontId="15" fillId="0" borderId="84" xfId="3" applyFont="1" applyBorder="1" applyAlignment="1">
      <alignment wrapText="1"/>
    </xf>
    <xf numFmtId="172" fontId="78" fillId="0" borderId="84" xfId="5" applyNumberFormat="1" applyFont="1" applyFill="1" applyBorder="1" applyAlignment="1"/>
    <xf numFmtId="0" fontId="78" fillId="0" borderId="84" xfId="3" applyFont="1" applyBorder="1"/>
    <xf numFmtId="0" fontId="80" fillId="10" borderId="13" xfId="3" applyFont="1" applyFill="1"/>
    <xf numFmtId="0" fontId="15" fillId="10" borderId="13" xfId="3" applyFont="1" applyFill="1"/>
    <xf numFmtId="0" fontId="15" fillId="10" borderId="13" xfId="3" applyFont="1" applyFill="1" applyAlignment="1">
      <alignment wrapText="1"/>
    </xf>
    <xf numFmtId="172" fontId="78" fillId="10" borderId="13" xfId="5" applyNumberFormat="1" applyFont="1" applyFill="1" applyBorder="1" applyAlignment="1"/>
    <xf numFmtId="0" fontId="78" fillId="10" borderId="13" xfId="3" applyFont="1" applyFill="1"/>
    <xf numFmtId="0" fontId="16" fillId="0" borderId="13" xfId="0" applyFont="1" applyBorder="1" applyAlignment="1">
      <alignment horizontal="center" vertical="center"/>
    </xf>
    <xf numFmtId="0" fontId="79" fillId="0" borderId="13" xfId="3" applyFont="1"/>
    <xf numFmtId="171" fontId="16" fillId="0" borderId="13" xfId="3" applyNumberFormat="1" applyFont="1" applyAlignment="1">
      <alignment vertical="center"/>
    </xf>
    <xf numFmtId="172" fontId="80" fillId="0" borderId="13" xfId="5" applyNumberFormat="1" applyFont="1" applyBorder="1"/>
    <xf numFmtId="172" fontId="83" fillId="29" borderId="13" xfId="5" applyNumberFormat="1" applyFont="1" applyFill="1" applyBorder="1" applyAlignment="1">
      <alignment horizontal="center" vertical="center"/>
    </xf>
    <xf numFmtId="0" fontId="84" fillId="0" borderId="13" xfId="3" applyFont="1" applyAlignment="1">
      <alignment vertical="center"/>
    </xf>
    <xf numFmtId="0" fontId="10" fillId="27" borderId="88" xfId="0" applyFont="1" applyFill="1" applyBorder="1" applyAlignment="1">
      <alignment horizontal="left" vertical="center" wrapText="1"/>
    </xf>
    <xf numFmtId="0" fontId="10" fillId="0" borderId="88" xfId="0" applyFont="1" applyBorder="1" applyAlignment="1">
      <alignment horizontal="left" vertical="center" wrapText="1"/>
    </xf>
    <xf numFmtId="0" fontId="10" fillId="32" borderId="88" xfId="0" applyFont="1" applyFill="1" applyBorder="1" applyAlignment="1">
      <alignment horizontal="left" vertical="center" wrapText="1"/>
    </xf>
    <xf numFmtId="0" fontId="13" fillId="32" borderId="88" xfId="0" applyFont="1" applyFill="1" applyBorder="1" applyAlignment="1">
      <alignment horizontal="center" vertical="center" wrapText="1"/>
    </xf>
    <xf numFmtId="172" fontId="78" fillId="29" borderId="88" xfId="5" applyNumberFormat="1" applyFont="1" applyFill="1" applyBorder="1" applyAlignment="1">
      <alignment horizontal="center" vertical="center"/>
    </xf>
    <xf numFmtId="0" fontId="16" fillId="29" borderId="88" xfId="0" applyFont="1" applyFill="1" applyBorder="1" applyAlignment="1">
      <alignment horizontal="center" vertical="center" wrapText="1"/>
    </xf>
    <xf numFmtId="0" fontId="15" fillId="27" borderId="88" xfId="0" applyFont="1" applyFill="1" applyBorder="1" applyAlignment="1">
      <alignment horizontal="left" vertical="center"/>
    </xf>
    <xf numFmtId="0" fontId="81" fillId="27" borderId="88" xfId="0" applyFont="1" applyFill="1" applyBorder="1" applyAlignment="1">
      <alignment vertical="center" wrapText="1"/>
    </xf>
    <xf numFmtId="0" fontId="81" fillId="27" borderId="88" xfId="0" applyFont="1" applyFill="1" applyBorder="1" applyAlignment="1">
      <alignment vertical="center"/>
    </xf>
    <xf numFmtId="0" fontId="15" fillId="21" borderId="13" xfId="3" applyFont="1" applyFill="1"/>
    <xf numFmtId="0" fontId="15" fillId="0" borderId="13" xfId="3" applyFont="1" applyAlignment="1">
      <alignment horizontal="left" vertical="top" wrapText="1"/>
    </xf>
    <xf numFmtId="0" fontId="15" fillId="0" borderId="93" xfId="3" applyFont="1" applyBorder="1" applyAlignment="1">
      <alignment horizontal="left" vertical="top" wrapText="1"/>
    </xf>
    <xf numFmtId="0" fontId="15" fillId="0" borderId="94" xfId="3" applyFont="1" applyBorder="1" applyAlignment="1">
      <alignment horizontal="left" vertical="top" wrapText="1"/>
    </xf>
    <xf numFmtId="0" fontId="15" fillId="0" borderId="96" xfId="3" applyFont="1" applyBorder="1" applyAlignment="1">
      <alignment horizontal="left" vertical="top" wrapText="1"/>
    </xf>
    <xf numFmtId="0" fontId="15" fillId="0" borderId="89" xfId="3" applyFont="1" applyBorder="1" applyAlignment="1">
      <alignment horizontal="left" vertical="top" wrapText="1"/>
    </xf>
    <xf numFmtId="0" fontId="15" fillId="0" borderId="98" xfId="3" applyFont="1" applyBorder="1" applyAlignment="1">
      <alignment horizontal="left" vertical="top" wrapText="1"/>
    </xf>
    <xf numFmtId="0" fontId="35" fillId="0" borderId="65" xfId="0" applyFont="1" applyBorder="1" applyAlignment="1">
      <alignment vertical="center" wrapText="1"/>
    </xf>
    <xf numFmtId="172" fontId="73" fillId="0" borderId="13" xfId="5" applyNumberFormat="1" applyFont="1" applyBorder="1"/>
    <xf numFmtId="0" fontId="2" fillId="0" borderId="0" xfId="0" applyFont="1"/>
    <xf numFmtId="174" fontId="15" fillId="0" borderId="13" xfId="5" applyNumberFormat="1" applyFont="1" applyBorder="1"/>
    <xf numFmtId="174" fontId="15" fillId="0" borderId="84" xfId="5" applyNumberFormat="1" applyFont="1" applyBorder="1"/>
    <xf numFmtId="174" fontId="15" fillId="10" borderId="13" xfId="5" applyNumberFormat="1" applyFont="1" applyFill="1" applyBorder="1"/>
    <xf numFmtId="174" fontId="15" fillId="21" borderId="13" xfId="5" applyNumberFormat="1" applyFont="1" applyFill="1" applyBorder="1"/>
    <xf numFmtId="174" fontId="16" fillId="29" borderId="88" xfId="5" applyNumberFormat="1" applyFont="1" applyFill="1" applyBorder="1" applyAlignment="1">
      <alignment horizontal="center" vertical="center" wrapText="1"/>
    </xf>
    <xf numFmtId="174" fontId="15" fillId="27" borderId="88" xfId="5" applyNumberFormat="1" applyFont="1" applyFill="1" applyBorder="1"/>
    <xf numFmtId="174" fontId="16" fillId="27" borderId="88" xfId="5" applyNumberFormat="1" applyFont="1" applyFill="1" applyBorder="1"/>
    <xf numFmtId="174" fontId="16" fillId="0" borderId="13" xfId="5" applyNumberFormat="1" applyFont="1" applyBorder="1" applyAlignment="1">
      <alignment horizontal="center" vertical="center"/>
    </xf>
    <xf numFmtId="174" fontId="79" fillId="0" borderId="13" xfId="5" applyNumberFormat="1" applyFont="1" applyBorder="1" applyAlignment="1">
      <alignment wrapText="1"/>
    </xf>
    <xf numFmtId="174" fontId="10" fillId="27" borderId="88" xfId="5" applyNumberFormat="1" applyFont="1" applyFill="1" applyBorder="1" applyAlignment="1">
      <alignment horizontal="left" vertical="center" wrapText="1"/>
    </xf>
    <xf numFmtId="174" fontId="10" fillId="0" borderId="88" xfId="5" applyNumberFormat="1" applyFont="1" applyBorder="1" applyAlignment="1">
      <alignment horizontal="left" vertical="center" wrapText="1"/>
    </xf>
    <xf numFmtId="174" fontId="10" fillId="32" borderId="88" xfId="5" applyNumberFormat="1" applyFont="1" applyFill="1" applyBorder="1" applyAlignment="1">
      <alignment horizontal="left" vertical="center" wrapText="1"/>
    </xf>
    <xf numFmtId="174" fontId="13" fillId="32" borderId="88" xfId="5" applyNumberFormat="1" applyFont="1" applyFill="1" applyBorder="1" applyAlignment="1">
      <alignment horizontal="center" vertical="center" wrapText="1"/>
    </xf>
    <xf numFmtId="174" fontId="16" fillId="30" borderId="85" xfId="5" applyNumberFormat="1" applyFont="1" applyFill="1" applyBorder="1" applyAlignment="1">
      <alignment vertical="center"/>
    </xf>
    <xf numFmtId="174" fontId="16" fillId="30" borderId="87" xfId="5" applyNumberFormat="1" applyFont="1" applyFill="1" applyBorder="1" applyAlignment="1">
      <alignment vertical="center"/>
    </xf>
    <xf numFmtId="174" fontId="16" fillId="30" borderId="13" xfId="5" applyNumberFormat="1" applyFont="1" applyFill="1" applyBorder="1" applyAlignment="1">
      <alignment vertical="center"/>
    </xf>
    <xf numFmtId="0" fontId="1" fillId="0" borderId="0" xfId="0" applyFont="1" applyAlignment="1">
      <alignment wrapText="1"/>
    </xf>
    <xf numFmtId="0" fontId="78" fillId="0" borderId="13" xfId="3" applyFont="1" applyAlignment="1">
      <alignment horizontal="center"/>
    </xf>
    <xf numFmtId="176" fontId="0" fillId="0" borderId="0" xfId="5" applyNumberFormat="1" applyFont="1"/>
    <xf numFmtId="176" fontId="15" fillId="0" borderId="0" xfId="5" applyNumberFormat="1" applyFont="1"/>
    <xf numFmtId="176" fontId="78" fillId="0" borderId="13" xfId="5" applyNumberFormat="1" applyFont="1" applyBorder="1"/>
    <xf numFmtId="0" fontId="86" fillId="0" borderId="13" xfId="0" applyFont="1" applyBorder="1" applyAlignment="1">
      <alignment vertical="center"/>
    </xf>
    <xf numFmtId="0" fontId="87" fillId="0" borderId="13" xfId="0" applyFont="1" applyBorder="1" applyAlignment="1">
      <alignment vertical="center"/>
    </xf>
    <xf numFmtId="0" fontId="86" fillId="0" borderId="83" xfId="0" applyFont="1" applyBorder="1" applyAlignment="1">
      <alignment vertical="center"/>
    </xf>
    <xf numFmtId="0" fontId="87" fillId="0" borderId="83" xfId="0" applyFont="1" applyBorder="1" applyAlignment="1">
      <alignment vertical="center"/>
    </xf>
    <xf numFmtId="0" fontId="87" fillId="0" borderId="0" xfId="0" applyFont="1" applyAlignment="1">
      <alignment vertical="center"/>
    </xf>
    <xf numFmtId="0" fontId="87" fillId="0" borderId="0" xfId="0" applyFont="1" applyAlignment="1">
      <alignment vertical="center" wrapText="1"/>
    </xf>
    <xf numFmtId="0" fontId="89" fillId="0" borderId="13" xfId="2" applyFont="1" applyAlignment="1">
      <alignment vertical="center"/>
    </xf>
    <xf numFmtId="0" fontId="90" fillId="0" borderId="0" xfId="0" applyFont="1" applyAlignment="1">
      <alignment vertical="center"/>
    </xf>
    <xf numFmtId="0" fontId="87" fillId="21" borderId="0" xfId="0" applyFont="1" applyFill="1" applyAlignment="1">
      <alignment horizontal="center" vertical="center"/>
    </xf>
    <xf numFmtId="0" fontId="87" fillId="21" borderId="0" xfId="0" applyFont="1" applyFill="1" applyAlignment="1">
      <alignment horizontal="center" vertical="center" wrapText="1"/>
    </xf>
    <xf numFmtId="0" fontId="87" fillId="21" borderId="0" xfId="0" applyFont="1" applyFill="1" applyAlignment="1">
      <alignment vertical="center"/>
    </xf>
    <xf numFmtId="0" fontId="87" fillId="27" borderId="0" xfId="0" applyFont="1" applyFill="1" applyAlignment="1">
      <alignment vertical="center"/>
    </xf>
    <xf numFmtId="0" fontId="87" fillId="27" borderId="0" xfId="0" applyFont="1" applyFill="1" applyAlignment="1">
      <alignment horizontal="center" vertical="center" wrapText="1"/>
    </xf>
    <xf numFmtId="0" fontId="87" fillId="27" borderId="0" xfId="0" applyFont="1" applyFill="1" applyAlignment="1">
      <alignment horizontal="left" vertical="center" wrapText="1"/>
    </xf>
    <xf numFmtId="0" fontId="87" fillId="27" borderId="13" xfId="3" applyFont="1" applyFill="1" applyAlignment="1">
      <alignment vertical="center" wrapText="1"/>
    </xf>
    <xf numFmtId="175" fontId="87" fillId="27" borderId="0" xfId="5" applyNumberFormat="1" applyFont="1" applyFill="1" applyAlignment="1">
      <alignment vertical="center"/>
    </xf>
    <xf numFmtId="0" fontId="87" fillId="0" borderId="0" xfId="0" applyFont="1" applyAlignment="1">
      <alignment horizontal="left" vertical="center" wrapText="1"/>
    </xf>
    <xf numFmtId="0" fontId="87" fillId="0" borderId="13" xfId="3" applyFont="1" applyAlignment="1">
      <alignment vertical="center" wrapText="1"/>
    </xf>
    <xf numFmtId="175" fontId="87" fillId="0" borderId="0" xfId="5" applyNumberFormat="1" applyFont="1" applyAlignment="1">
      <alignment vertical="center"/>
    </xf>
    <xf numFmtId="0" fontId="87" fillId="0" borderId="0" xfId="0" applyFont="1" applyAlignment="1">
      <alignment horizontal="center" vertical="center" wrapText="1"/>
    </xf>
    <xf numFmtId="0" fontId="87" fillId="0" borderId="0" xfId="0" applyFont="1" applyAlignment="1">
      <alignment horizontal="center" vertical="center"/>
    </xf>
    <xf numFmtId="0" fontId="87" fillId="0" borderId="0" xfId="0" applyFont="1" applyAlignment="1">
      <alignment horizontal="left" vertical="center"/>
    </xf>
    <xf numFmtId="0" fontId="87" fillId="0" borderId="13" xfId="3" applyFont="1" applyAlignment="1">
      <alignment vertical="center"/>
    </xf>
    <xf numFmtId="0" fontId="92" fillId="0" borderId="13" xfId="6" applyFont="1" applyAlignment="1">
      <alignment vertical="center"/>
    </xf>
    <xf numFmtId="0" fontId="87" fillId="0" borderId="13" xfId="6" applyFont="1" applyAlignment="1">
      <alignment vertical="center"/>
    </xf>
    <xf numFmtId="0" fontId="87" fillId="0" borderId="13" xfId="6" applyFont="1" applyAlignment="1">
      <alignment horizontal="center" vertical="center"/>
    </xf>
    <xf numFmtId="0" fontId="87" fillId="0" borderId="83" xfId="6" applyFont="1" applyBorder="1" applyAlignment="1">
      <alignment vertical="center"/>
    </xf>
    <xf numFmtId="0" fontId="93" fillId="0" borderId="13" xfId="6" applyFont="1" applyAlignment="1">
      <alignment vertical="center"/>
    </xf>
    <xf numFmtId="0" fontId="94" fillId="0" borderId="13" xfId="6" applyFont="1"/>
    <xf numFmtId="0" fontId="92" fillId="0" borderId="29" xfId="6" applyFont="1" applyBorder="1" applyAlignment="1">
      <alignment vertical="center"/>
    </xf>
    <xf numFmtId="0" fontId="91" fillId="17" borderId="13" xfId="6" applyFont="1" applyFill="1" applyAlignment="1">
      <alignment vertical="center"/>
    </xf>
    <xf numFmtId="0" fontId="91" fillId="17" borderId="13" xfId="6" applyFont="1" applyFill="1" applyAlignment="1">
      <alignment vertical="center" wrapText="1"/>
    </xf>
    <xf numFmtId="0" fontId="94" fillId="0" borderId="13" xfId="6" applyFont="1" applyAlignment="1">
      <alignment vertical="center"/>
    </xf>
    <xf numFmtId="0" fontId="94" fillId="0" borderId="13" xfId="6" applyFont="1" applyAlignment="1">
      <alignment vertical="top"/>
    </xf>
    <xf numFmtId="0" fontId="92" fillId="21" borderId="13" xfId="6" applyFont="1" applyFill="1" applyAlignment="1">
      <alignment vertical="center"/>
    </xf>
    <xf numFmtId="0" fontId="101" fillId="6" borderId="13" xfId="6" applyFont="1" applyFill="1" applyAlignment="1">
      <alignment horizontal="center" vertical="center" wrapText="1"/>
    </xf>
    <xf numFmtId="0" fontId="102" fillId="21" borderId="13" xfId="6" applyFont="1" applyFill="1" applyAlignment="1">
      <alignment vertical="center"/>
    </xf>
    <xf numFmtId="0" fontId="101" fillId="6" borderId="13" xfId="6" applyFont="1" applyFill="1" applyAlignment="1">
      <alignment vertical="center"/>
    </xf>
    <xf numFmtId="0" fontId="94" fillId="21" borderId="13" xfId="6" applyFont="1" applyFill="1" applyAlignment="1">
      <alignment vertical="center"/>
    </xf>
    <xf numFmtId="0" fontId="92" fillId="0" borderId="0" xfId="0" applyFont="1" applyAlignment="1">
      <alignment horizontal="left" vertical="center" indent="1"/>
    </xf>
    <xf numFmtId="0" fontId="97" fillId="7" borderId="29" xfId="6" applyFont="1" applyFill="1" applyBorder="1" applyAlignment="1">
      <alignment horizontal="center" vertical="center" wrapText="1"/>
    </xf>
    <xf numFmtId="0" fontId="97" fillId="7" borderId="10" xfId="6" applyFont="1" applyFill="1" applyBorder="1" applyAlignment="1">
      <alignment horizontal="center" vertical="center" wrapText="1"/>
    </xf>
    <xf numFmtId="0" fontId="97" fillId="7" borderId="7" xfId="6" applyFont="1" applyFill="1" applyBorder="1" applyAlignment="1">
      <alignment horizontal="center" vertical="center" wrapText="1"/>
    </xf>
    <xf numFmtId="0" fontId="97" fillId="7" borderId="13" xfId="6" applyFont="1" applyFill="1" applyAlignment="1">
      <alignment horizontal="left" vertical="center" wrapText="1"/>
    </xf>
    <xf numFmtId="0" fontId="97" fillId="24" borderId="81" xfId="6" applyFont="1" applyFill="1" applyBorder="1" applyAlignment="1">
      <alignment horizontal="center" vertical="center" wrapText="1"/>
    </xf>
    <xf numFmtId="0" fontId="97" fillId="24" borderId="82" xfId="6" applyFont="1" applyFill="1" applyBorder="1" applyAlignment="1">
      <alignment horizontal="center" vertical="center" wrapText="1"/>
    </xf>
    <xf numFmtId="0" fontId="104" fillId="7" borderId="2" xfId="6" applyFont="1" applyFill="1" applyBorder="1" applyAlignment="1">
      <alignment vertical="center" wrapText="1"/>
    </xf>
    <xf numFmtId="0" fontId="97" fillId="24" borderId="11" xfId="6" applyFont="1" applyFill="1" applyBorder="1" applyAlignment="1">
      <alignment horizontal="center" vertical="center" wrapText="1"/>
    </xf>
    <xf numFmtId="0" fontId="87" fillId="25" borderId="9" xfId="6" applyFont="1" applyFill="1" applyBorder="1" applyAlignment="1">
      <alignment horizontal="left" vertical="center"/>
    </xf>
    <xf numFmtId="0" fontId="87" fillId="18" borderId="9" xfId="6" applyFont="1" applyFill="1" applyBorder="1" applyAlignment="1">
      <alignment vertical="center"/>
    </xf>
    <xf numFmtId="0" fontId="87" fillId="18" borderId="8" xfId="6" applyFont="1" applyFill="1" applyBorder="1" applyAlignment="1">
      <alignment vertical="center"/>
    </xf>
    <xf numFmtId="0" fontId="87" fillId="19" borderId="8" xfId="6" applyFont="1" applyFill="1" applyBorder="1" applyAlignment="1">
      <alignment vertical="center"/>
    </xf>
    <xf numFmtId="0" fontId="87" fillId="3" borderId="8" xfId="6" applyFont="1" applyFill="1" applyBorder="1" applyAlignment="1">
      <alignment vertical="center"/>
    </xf>
    <xf numFmtId="0" fontId="87" fillId="0" borderId="8" xfId="6" applyFont="1" applyBorder="1" applyAlignment="1">
      <alignment vertical="center"/>
    </xf>
    <xf numFmtId="0" fontId="87" fillId="0" borderId="14" xfId="6" applyFont="1" applyBorder="1" applyAlignment="1">
      <alignment vertical="center"/>
    </xf>
    <xf numFmtId="0" fontId="87" fillId="0" borderId="14" xfId="6" applyFont="1" applyBorder="1" applyAlignment="1">
      <alignment horizontal="center" vertical="center"/>
    </xf>
    <xf numFmtId="0" fontId="87" fillId="0" borderId="9" xfId="6" applyFont="1" applyBorder="1" applyAlignment="1">
      <alignment vertical="center"/>
    </xf>
    <xf numFmtId="0" fontId="87" fillId="8" borderId="8" xfId="6" applyFont="1" applyFill="1" applyBorder="1" applyAlignment="1">
      <alignment vertical="center"/>
    </xf>
    <xf numFmtId="0" fontId="87" fillId="0" borderId="8" xfId="6" applyFont="1" applyBorder="1" applyAlignment="1">
      <alignment horizontal="center" vertical="center"/>
    </xf>
    <xf numFmtId="0" fontId="93" fillId="9" borderId="13" xfId="6" applyFont="1" applyFill="1" applyAlignment="1">
      <alignment vertical="center"/>
    </xf>
    <xf numFmtId="0" fontId="87" fillId="0" borderId="17" xfId="6" applyFont="1" applyBorder="1" applyAlignment="1">
      <alignment vertical="center"/>
    </xf>
    <xf numFmtId="0" fontId="87" fillId="3" borderId="3" xfId="6" applyFont="1" applyFill="1" applyBorder="1" applyAlignment="1">
      <alignment vertical="center"/>
    </xf>
    <xf numFmtId="0" fontId="87" fillId="8" borderId="3" xfId="6" applyFont="1" applyFill="1" applyBorder="1" applyAlignment="1">
      <alignment vertical="center"/>
    </xf>
    <xf numFmtId="0" fontId="87" fillId="0" borderId="3" xfId="6" applyFont="1" applyBorder="1" applyAlignment="1">
      <alignment vertical="center"/>
    </xf>
    <xf numFmtId="0" fontId="92" fillId="7" borderId="29" xfId="6" applyFont="1" applyFill="1" applyBorder="1" applyAlignment="1">
      <alignment horizontal="center" vertical="center" wrapText="1"/>
    </xf>
    <xf numFmtId="0" fontId="97" fillId="7" borderId="9" xfId="6" applyFont="1" applyFill="1" applyBorder="1" applyAlignment="1">
      <alignment horizontal="center" vertical="center" wrapText="1"/>
    </xf>
    <xf numFmtId="0" fontId="97" fillId="24" borderId="11" xfId="6" applyFont="1" applyFill="1" applyBorder="1" applyAlignment="1">
      <alignment horizontal="center" vertical="center"/>
    </xf>
    <xf numFmtId="0" fontId="87" fillId="8" borderId="14" xfId="6" applyFont="1" applyFill="1" applyBorder="1" applyAlignment="1">
      <alignment vertical="center"/>
    </xf>
    <xf numFmtId="0" fontId="93" fillId="0" borderId="8" xfId="6" applyFont="1" applyBorder="1" applyAlignment="1">
      <alignment vertical="center"/>
    </xf>
    <xf numFmtId="0" fontId="87" fillId="3" borderId="14" xfId="6" applyFont="1" applyFill="1" applyBorder="1" applyAlignment="1">
      <alignment vertical="center"/>
    </xf>
    <xf numFmtId="0" fontId="97" fillId="24" borderId="33" xfId="6" applyFont="1" applyFill="1" applyBorder="1" applyAlignment="1">
      <alignment horizontal="center" vertical="center"/>
    </xf>
    <xf numFmtId="0" fontId="87" fillId="3" borderId="17" xfId="6" applyFont="1" applyFill="1" applyBorder="1" applyAlignment="1">
      <alignment vertical="center"/>
    </xf>
    <xf numFmtId="0" fontId="106" fillId="7" borderId="13" xfId="6" applyFont="1" applyFill="1" applyAlignment="1">
      <alignment horizontal="center" vertical="center" wrapText="1"/>
    </xf>
    <xf numFmtId="173" fontId="97" fillId="24" borderId="8" xfId="6" applyNumberFormat="1" applyFont="1" applyFill="1" applyBorder="1" applyAlignment="1">
      <alignment horizontal="center" vertical="center"/>
    </xf>
    <xf numFmtId="0" fontId="87" fillId="0" borderId="5" xfId="6" applyFont="1" applyBorder="1" applyAlignment="1">
      <alignment vertical="center"/>
    </xf>
    <xf numFmtId="0" fontId="87" fillId="0" borderId="9" xfId="6" applyFont="1" applyBorder="1" applyAlignment="1">
      <alignment horizontal="center" vertical="center"/>
    </xf>
    <xf numFmtId="173" fontId="97" fillId="24" borderId="16" xfId="6" applyNumberFormat="1" applyFont="1" applyFill="1" applyBorder="1" applyAlignment="1">
      <alignment horizontal="center" vertical="center"/>
    </xf>
    <xf numFmtId="0" fontId="93" fillId="0" borderId="8" xfId="6" applyFont="1" applyBorder="1" applyAlignment="1">
      <alignment horizontal="center" vertical="center"/>
    </xf>
    <xf numFmtId="0" fontId="97" fillId="7" borderId="13" xfId="6" applyFont="1" applyFill="1" applyAlignment="1">
      <alignment horizontal="center" vertical="center" wrapText="1"/>
    </xf>
    <xf numFmtId="173" fontId="97" fillId="24" borderId="11" xfId="6" applyNumberFormat="1" applyFont="1" applyFill="1" applyBorder="1" applyAlignment="1">
      <alignment horizontal="center" vertical="center"/>
    </xf>
    <xf numFmtId="0" fontId="93" fillId="0" borderId="8" xfId="6" applyFont="1" applyBorder="1"/>
    <xf numFmtId="0" fontId="93" fillId="8" borderId="8" xfId="6" applyFont="1" applyFill="1" applyBorder="1"/>
    <xf numFmtId="0" fontId="92" fillId="7" borderId="31" xfId="6" applyFont="1" applyFill="1" applyBorder="1" applyAlignment="1">
      <alignment horizontal="center" vertical="center" wrapText="1"/>
    </xf>
    <xf numFmtId="0" fontId="97" fillId="24" borderId="19" xfId="6" applyFont="1" applyFill="1" applyBorder="1" applyAlignment="1">
      <alignment horizontal="center" vertical="center" wrapText="1"/>
    </xf>
    <xf numFmtId="0" fontId="87" fillId="0" borderId="20" xfId="6" applyFont="1" applyBorder="1" applyAlignment="1">
      <alignment vertical="center"/>
    </xf>
    <xf numFmtId="0" fontId="93" fillId="0" borderId="13" xfId="6" applyFont="1" applyAlignment="1">
      <alignment horizontal="center" vertical="center"/>
    </xf>
    <xf numFmtId="0" fontId="98" fillId="0" borderId="13" xfId="6" applyFont="1" applyAlignment="1">
      <alignment vertical="center"/>
    </xf>
    <xf numFmtId="0" fontId="98" fillId="0" borderId="13" xfId="6" applyFont="1"/>
    <xf numFmtId="0" fontId="87" fillId="0" borderId="4" xfId="0" applyFont="1" applyBorder="1" applyAlignment="1">
      <alignment vertical="center"/>
    </xf>
    <xf numFmtId="0" fontId="87" fillId="12" borderId="0" xfId="0" applyFont="1" applyFill="1"/>
    <xf numFmtId="0" fontId="87" fillId="0" borderId="0" xfId="0" applyFont="1"/>
    <xf numFmtId="0" fontId="93" fillId="0" borderId="0" xfId="0" applyFont="1"/>
    <xf numFmtId="0" fontId="87" fillId="0" borderId="0" xfId="0" applyFont="1" applyAlignment="1">
      <alignment wrapText="1"/>
    </xf>
    <xf numFmtId="0" fontId="109" fillId="0" borderId="0" xfId="0" applyFont="1" applyAlignment="1">
      <alignment horizontal="center" vertical="center"/>
    </xf>
    <xf numFmtId="166" fontId="109" fillId="0" borderId="0" xfId="5" applyFont="1" applyAlignment="1">
      <alignment horizontal="center" vertical="center"/>
    </xf>
    <xf numFmtId="0" fontId="109" fillId="0" borderId="0" xfId="0" applyFont="1" applyAlignment="1">
      <alignment horizontal="center" vertical="center" wrapText="1"/>
    </xf>
    <xf numFmtId="166" fontId="110" fillId="0" borderId="0" xfId="5" applyFont="1" applyAlignment="1">
      <alignment horizontal="center" vertical="center"/>
    </xf>
    <xf numFmtId="0" fontId="78" fillId="0" borderId="13" xfId="3" applyFont="1" applyAlignment="1">
      <alignment horizontal="left" wrapText="1"/>
    </xf>
    <xf numFmtId="0" fontId="87" fillId="34" borderId="0" xfId="0" applyFont="1" applyFill="1" applyAlignment="1">
      <alignment vertical="center"/>
    </xf>
    <xf numFmtId="0" fontId="15" fillId="0" borderId="34" xfId="0" applyFont="1" applyBorder="1" applyAlignment="1">
      <alignment horizontal="left"/>
    </xf>
    <xf numFmtId="0" fontId="15" fillId="0" borderId="35" xfId="0" applyFont="1" applyBorder="1" applyAlignment="1">
      <alignment horizontal="left"/>
    </xf>
    <xf numFmtId="0" fontId="15" fillId="0" borderId="35" xfId="0" pivotButton="1" applyFont="1" applyBorder="1" applyAlignment="1">
      <alignment horizontal="left"/>
    </xf>
    <xf numFmtId="0" fontId="15" fillId="0" borderId="36" xfId="0" applyFont="1" applyBorder="1" applyAlignment="1">
      <alignment horizontal="left"/>
    </xf>
    <xf numFmtId="0" fontId="82" fillId="33" borderId="106" xfId="0" applyFont="1" applyFill="1" applyBorder="1" applyAlignment="1">
      <alignment horizontal="left" vertical="center" wrapText="1"/>
    </xf>
    <xf numFmtId="0" fontId="82" fillId="34" borderId="88" xfId="0" applyFont="1" applyFill="1" applyBorder="1" applyAlignment="1">
      <alignment horizontal="left" vertical="center" wrapText="1"/>
    </xf>
    <xf numFmtId="174" fontId="82" fillId="34" borderId="88" xfId="0" applyNumberFormat="1" applyFont="1" applyFill="1" applyBorder="1" applyAlignment="1">
      <alignment horizontal="left" vertical="center" wrapText="1"/>
    </xf>
    <xf numFmtId="174" fontId="82" fillId="34" borderId="107" xfId="0" applyNumberFormat="1" applyFont="1" applyFill="1" applyBorder="1" applyAlignment="1">
      <alignment horizontal="left" vertical="center" wrapText="1"/>
    </xf>
    <xf numFmtId="49" fontId="15" fillId="0" borderId="99" xfId="0" applyNumberFormat="1" applyFont="1" applyBorder="1" applyAlignment="1">
      <alignment horizontal="left" vertical="center" wrapText="1"/>
    </xf>
    <xf numFmtId="0" fontId="15" fillId="0" borderId="13" xfId="0" applyFont="1" applyBorder="1" applyAlignment="1">
      <alignment horizontal="left" wrapText="1"/>
    </xf>
    <xf numFmtId="0" fontId="15" fillId="0" borderId="13" xfId="0" applyFont="1" applyBorder="1" applyAlignment="1">
      <alignment horizontal="left"/>
    </xf>
    <xf numFmtId="0" fontId="15" fillId="0" borderId="13" xfId="0" applyFont="1" applyBorder="1" applyAlignment="1">
      <alignment horizontal="left" vertical="center"/>
    </xf>
    <xf numFmtId="174" fontId="15" fillId="0" borderId="13" xfId="0" applyNumberFormat="1" applyFont="1" applyBorder="1" applyAlignment="1">
      <alignment horizontal="left" vertical="center"/>
    </xf>
    <xf numFmtId="174" fontId="15" fillId="0" borderId="100" xfId="0" applyNumberFormat="1" applyFont="1" applyBorder="1" applyAlignment="1">
      <alignment horizontal="left" vertical="center"/>
    </xf>
    <xf numFmtId="0" fontId="15" fillId="0" borderId="106" xfId="0" applyFont="1" applyBorder="1" applyAlignment="1">
      <alignment horizontal="left" vertical="center"/>
    </xf>
    <xf numFmtId="0" fontId="15" fillId="0" borderId="88" xfId="0" applyFont="1" applyBorder="1" applyAlignment="1">
      <alignment horizontal="left" vertical="center"/>
    </xf>
    <xf numFmtId="174" fontId="15" fillId="0" borderId="88" xfId="0" applyNumberFormat="1" applyFont="1" applyBorder="1" applyAlignment="1">
      <alignment horizontal="left" vertical="center"/>
    </xf>
    <xf numFmtId="174" fontId="15" fillId="0" borderId="107" xfId="0" applyNumberFormat="1" applyFont="1" applyBorder="1" applyAlignment="1">
      <alignment horizontal="left" vertical="center"/>
    </xf>
    <xf numFmtId="49" fontId="85" fillId="0" borderId="99" xfId="0" applyNumberFormat="1" applyFont="1" applyBorder="1" applyAlignment="1">
      <alignment horizontal="left" vertical="center" wrapText="1"/>
    </xf>
    <xf numFmtId="0" fontId="15" fillId="0" borderId="13" xfId="0" applyFont="1" applyBorder="1" applyAlignment="1">
      <alignment horizontal="left" vertical="center" wrapText="1"/>
    </xf>
    <xf numFmtId="0" fontId="85" fillId="0" borderId="106" xfId="0" applyFont="1" applyBorder="1" applyAlignment="1">
      <alignment horizontal="left" vertical="center"/>
    </xf>
    <xf numFmtId="0" fontId="85" fillId="0" borderId="88" xfId="0" applyFont="1" applyBorder="1" applyAlignment="1">
      <alignment horizontal="left" vertical="center"/>
    </xf>
    <xf numFmtId="0" fontId="15" fillId="0" borderId="106" xfId="0" applyFont="1" applyBorder="1" applyAlignment="1">
      <alignment horizontal="left" vertical="center" wrapText="1"/>
    </xf>
    <xf numFmtId="0" fontId="15" fillId="0" borderId="88" xfId="0" applyFont="1" applyBorder="1" applyAlignment="1">
      <alignment horizontal="left" vertical="center" wrapText="1"/>
    </xf>
    <xf numFmtId="0" fontId="15" fillId="35" borderId="108" xfId="0" applyFont="1" applyFill="1" applyBorder="1" applyAlignment="1">
      <alignment horizontal="left" vertical="center" wrapText="1"/>
    </xf>
    <xf numFmtId="0" fontId="15" fillId="35" borderId="109" xfId="0" applyFont="1" applyFill="1" applyBorder="1" applyAlignment="1">
      <alignment horizontal="left" vertical="center" wrapText="1"/>
    </xf>
    <xf numFmtId="0" fontId="15" fillId="35" borderId="109" xfId="0" applyFont="1" applyFill="1" applyBorder="1" applyAlignment="1">
      <alignment horizontal="left" vertical="center"/>
    </xf>
    <xf numFmtId="174" fontId="15" fillId="35" borderId="109" xfId="0" applyNumberFormat="1" applyFont="1" applyFill="1" applyBorder="1" applyAlignment="1">
      <alignment horizontal="left" vertical="center"/>
    </xf>
    <xf numFmtId="174" fontId="15" fillId="35" borderId="110" xfId="0" applyNumberFormat="1" applyFont="1" applyFill="1" applyBorder="1" applyAlignment="1">
      <alignment horizontal="left" vertical="center"/>
    </xf>
    <xf numFmtId="0" fontId="92" fillId="10" borderId="0" xfId="0" applyFont="1" applyFill="1" applyAlignment="1">
      <alignment horizontal="left" vertical="center" indent="1"/>
    </xf>
    <xf numFmtId="0" fontId="68" fillId="0" borderId="0" xfId="0" applyFont="1" applyAlignment="1">
      <alignment horizontal="center"/>
    </xf>
    <xf numFmtId="0" fontId="52" fillId="5" borderId="0" xfId="0" applyFont="1" applyFill="1" applyAlignment="1">
      <alignment horizontal="center" vertical="center"/>
    </xf>
    <xf numFmtId="0" fontId="10" fillId="0" borderId="76"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78" xfId="0" applyFont="1" applyBorder="1" applyAlignment="1">
      <alignment horizontal="center" vertical="center" wrapText="1"/>
    </xf>
    <xf numFmtId="0" fontId="10" fillId="0" borderId="70" xfId="0" applyFont="1" applyBorder="1" applyAlignment="1">
      <alignment horizontal="center" vertical="center" wrapText="1"/>
    </xf>
    <xf numFmtId="0" fontId="72" fillId="11" borderId="79" xfId="0" applyFont="1" applyFill="1" applyBorder="1" applyAlignment="1">
      <alignment horizontal="center" vertical="center"/>
    </xf>
    <xf numFmtId="0" fontId="6" fillId="0" borderId="26" xfId="0" applyFont="1" applyBorder="1" applyAlignment="1">
      <alignment horizontal="center" vertical="center"/>
    </xf>
    <xf numFmtId="0" fontId="76" fillId="0" borderId="35" xfId="0" applyFont="1" applyBorder="1" applyAlignment="1">
      <alignment horizontal="center" vertical="center"/>
    </xf>
    <xf numFmtId="0" fontId="76" fillId="0" borderId="68" xfId="0" applyFont="1" applyBorder="1" applyAlignment="1">
      <alignment horizontal="center" vertical="center"/>
    </xf>
    <xf numFmtId="49" fontId="108" fillId="0" borderId="0" xfId="0" applyNumberFormat="1" applyFont="1" applyAlignment="1">
      <alignment horizontal="left" vertical="center" wrapText="1" indent="1"/>
    </xf>
    <xf numFmtId="0" fontId="97" fillId="7" borderId="33" xfId="6" applyFont="1" applyFill="1" applyBorder="1" applyAlignment="1">
      <alignment horizontal="center" vertical="center" wrapText="1"/>
    </xf>
    <xf numFmtId="0" fontId="102" fillId="0" borderId="13" xfId="6" applyFont="1"/>
    <xf numFmtId="0" fontId="102" fillId="0" borderId="20" xfId="6" applyFont="1" applyBorder="1"/>
    <xf numFmtId="0" fontId="102" fillId="0" borderId="33" xfId="6" applyFont="1" applyBorder="1"/>
    <xf numFmtId="0" fontId="94" fillId="0" borderId="13" xfId="6" applyFont="1"/>
    <xf numFmtId="0" fontId="102" fillId="0" borderId="7" xfId="6" applyFont="1" applyBorder="1"/>
    <xf numFmtId="0" fontId="102" fillId="0" borderId="10" xfId="6" applyFont="1" applyBorder="1"/>
    <xf numFmtId="0" fontId="102" fillId="0" borderId="5" xfId="6" applyFont="1" applyBorder="1"/>
    <xf numFmtId="0" fontId="87" fillId="26" borderId="29" xfId="6" applyFont="1" applyFill="1" applyBorder="1" applyAlignment="1">
      <alignment horizontal="center" vertical="center" wrapText="1"/>
    </xf>
    <xf numFmtId="0" fontId="93" fillId="26" borderId="29" xfId="6" applyFont="1" applyFill="1" applyBorder="1"/>
    <xf numFmtId="0" fontId="87" fillId="0" borderId="18" xfId="6" applyFont="1" applyBorder="1" applyAlignment="1">
      <alignment horizontal="center" vertical="center" wrapText="1"/>
    </xf>
    <xf numFmtId="0" fontId="91" fillId="0" borderId="11" xfId="6" applyFont="1" applyBorder="1" applyAlignment="1">
      <alignment horizontal="center" vertical="center" wrapText="1"/>
    </xf>
    <xf numFmtId="0" fontId="102" fillId="0" borderId="19" xfId="6" applyFont="1" applyBorder="1"/>
    <xf numFmtId="0" fontId="102" fillId="0" borderId="9" xfId="6" applyFont="1" applyBorder="1"/>
    <xf numFmtId="0" fontId="91" fillId="0" borderId="19" xfId="6" applyFont="1" applyBorder="1" applyAlignment="1">
      <alignment horizontal="center" vertical="center" wrapText="1"/>
    </xf>
    <xf numFmtId="0" fontId="93" fillId="26" borderId="31" xfId="6" applyFont="1" applyFill="1" applyBorder="1" applyAlignment="1">
      <alignment horizontal="center" vertical="center" wrapText="1"/>
    </xf>
    <xf numFmtId="0" fontId="93" fillId="26" borderId="101" xfId="6" applyFont="1" applyFill="1" applyBorder="1" applyAlignment="1">
      <alignment horizontal="center" vertical="center" wrapText="1"/>
    </xf>
    <xf numFmtId="0" fontId="93" fillId="26" borderId="27" xfId="6" applyFont="1" applyFill="1" applyBorder="1" applyAlignment="1">
      <alignment horizontal="center" vertical="center" wrapText="1"/>
    </xf>
    <xf numFmtId="0" fontId="87" fillId="0" borderId="102" xfId="6" applyFont="1" applyBorder="1" applyAlignment="1">
      <alignment horizontal="center" vertical="center" wrapText="1"/>
    </xf>
    <xf numFmtId="0" fontId="87" fillId="0" borderId="103" xfId="6" applyFont="1" applyBorder="1" applyAlignment="1">
      <alignment horizontal="center" vertical="center" wrapText="1"/>
    </xf>
    <xf numFmtId="0" fontId="87" fillId="0" borderId="29" xfId="6" applyFont="1" applyBorder="1" applyAlignment="1">
      <alignment horizontal="center" vertical="center" wrapText="1"/>
    </xf>
    <xf numFmtId="0" fontId="87" fillId="26" borderId="31" xfId="6" applyFont="1" applyFill="1" applyBorder="1" applyAlignment="1">
      <alignment horizontal="center" vertical="center" wrapText="1"/>
    </xf>
    <xf numFmtId="0" fontId="87" fillId="26" borderId="101" xfId="6" applyFont="1" applyFill="1" applyBorder="1" applyAlignment="1">
      <alignment horizontal="center" vertical="center" wrapText="1"/>
    </xf>
    <xf numFmtId="0" fontId="87" fillId="26" borderId="27" xfId="6" applyFont="1" applyFill="1" applyBorder="1" applyAlignment="1">
      <alignment horizontal="center" vertical="center" wrapText="1"/>
    </xf>
    <xf numFmtId="0" fontId="93" fillId="26" borderId="29" xfId="6" applyFont="1" applyFill="1" applyBorder="1" applyAlignment="1">
      <alignment horizontal="center" vertical="center" wrapText="1"/>
    </xf>
    <xf numFmtId="0" fontId="87" fillId="25" borderId="104" xfId="6" applyFont="1" applyFill="1" applyBorder="1" applyAlignment="1">
      <alignment horizontal="center" vertical="center" wrapText="1"/>
    </xf>
    <xf numFmtId="0" fontId="87" fillId="25" borderId="105" xfId="6" applyFont="1" applyFill="1" applyBorder="1" applyAlignment="1">
      <alignment horizontal="center" vertical="center" wrapText="1"/>
    </xf>
    <xf numFmtId="0" fontId="95" fillId="0" borderId="80" xfId="6" applyFont="1" applyBorder="1" applyAlignment="1">
      <alignment horizontal="center" vertical="center" wrapText="1"/>
    </xf>
    <xf numFmtId="0" fontId="96" fillId="0" borderId="80" xfId="6" applyFont="1" applyBorder="1" applyAlignment="1">
      <alignment horizontal="center" vertical="center" wrapText="1"/>
    </xf>
    <xf numFmtId="0" fontId="91" fillId="25" borderId="29" xfId="6" applyFont="1" applyFill="1" applyBorder="1" applyAlignment="1">
      <alignment horizontal="center" vertical="center" wrapText="1"/>
    </xf>
    <xf numFmtId="0" fontId="91" fillId="25" borderId="29" xfId="6" applyFont="1" applyFill="1" applyBorder="1" applyAlignment="1">
      <alignment horizontal="center" vertical="center"/>
    </xf>
    <xf numFmtId="0" fontId="101" fillId="6" borderId="13" xfId="6" applyFont="1" applyFill="1" applyAlignment="1">
      <alignment horizontal="center" vertical="center" wrapText="1"/>
    </xf>
    <xf numFmtId="0" fontId="102" fillId="21" borderId="13" xfId="6" applyFont="1" applyFill="1" applyAlignment="1">
      <alignment vertical="center"/>
    </xf>
    <xf numFmtId="0" fontId="101" fillId="6" borderId="13" xfId="6" applyFont="1" applyFill="1" applyAlignment="1">
      <alignment horizontal="center" vertical="center"/>
    </xf>
    <xf numFmtId="0" fontId="97" fillId="24" borderId="29" xfId="6" applyFont="1" applyFill="1" applyBorder="1" applyAlignment="1">
      <alignment horizontal="left" vertical="center" wrapText="1"/>
    </xf>
    <xf numFmtId="0" fontId="98" fillId="20" borderId="29" xfId="6" applyFont="1" applyFill="1" applyBorder="1" applyAlignment="1">
      <alignment horizontal="left" vertical="center"/>
    </xf>
    <xf numFmtId="0" fontId="97" fillId="24" borderId="29" xfId="6" applyFont="1" applyFill="1" applyBorder="1" applyAlignment="1">
      <alignment horizontal="left" vertical="center"/>
    </xf>
    <xf numFmtId="0" fontId="99" fillId="0" borderId="13" xfId="6" applyFont="1" applyAlignment="1">
      <alignment horizontal="left" vertical="center" wrapText="1"/>
    </xf>
    <xf numFmtId="0" fontId="88" fillId="0" borderId="13" xfId="2" applyFont="1" applyAlignment="1">
      <alignment horizontal="left" vertical="center" wrapText="1"/>
    </xf>
    <xf numFmtId="0" fontId="16" fillId="0" borderId="90" xfId="0" applyFont="1" applyBorder="1" applyAlignment="1">
      <alignment horizontal="center" vertical="center"/>
    </xf>
    <xf numFmtId="0" fontId="16" fillId="0" borderId="91" xfId="0" applyFont="1" applyBorder="1" applyAlignment="1">
      <alignment horizontal="center" vertical="center"/>
    </xf>
    <xf numFmtId="0" fontId="77" fillId="28" borderId="13" xfId="3" applyFont="1" applyFill="1" applyAlignment="1">
      <alignment horizontal="center"/>
    </xf>
    <xf numFmtId="0" fontId="15" fillId="0" borderId="92" xfId="3" applyFont="1" applyBorder="1" applyAlignment="1">
      <alignment horizontal="left" vertical="center" wrapText="1"/>
    </xf>
    <xf numFmtId="0" fontId="15" fillId="0" borderId="93" xfId="3" applyFont="1" applyBorder="1" applyAlignment="1">
      <alignment horizontal="left" vertical="center" wrapText="1"/>
    </xf>
    <xf numFmtId="0" fontId="15" fillId="0" borderId="95" xfId="3" applyFont="1" applyBorder="1" applyAlignment="1">
      <alignment horizontal="left" vertical="center" wrapText="1"/>
    </xf>
    <xf numFmtId="0" fontId="15" fillId="0" borderId="13" xfId="3" applyFont="1" applyAlignment="1">
      <alignment horizontal="left" vertical="center" wrapText="1"/>
    </xf>
    <xf numFmtId="0" fontId="15" fillId="0" borderId="97" xfId="3" applyFont="1" applyBorder="1" applyAlignment="1">
      <alignment horizontal="left" vertical="center" wrapText="1"/>
    </xf>
    <xf numFmtId="0" fontId="15" fillId="0" borderId="89" xfId="3" applyFont="1" applyBorder="1" applyAlignment="1">
      <alignment horizontal="left" vertical="center" wrapText="1"/>
    </xf>
    <xf numFmtId="0" fontId="16" fillId="6" borderId="90" xfId="0" applyFont="1" applyFill="1" applyBorder="1" applyAlignment="1">
      <alignment horizontal="center" vertical="center" wrapText="1"/>
    </xf>
    <xf numFmtId="0" fontId="16" fillId="6" borderId="67" xfId="0" applyFont="1" applyFill="1" applyBorder="1" applyAlignment="1">
      <alignment horizontal="center" vertical="center" wrapText="1"/>
    </xf>
    <xf numFmtId="0" fontId="16" fillId="6" borderId="91" xfId="0" applyFont="1" applyFill="1" applyBorder="1" applyAlignment="1">
      <alignment horizontal="center" vertical="center" wrapText="1"/>
    </xf>
    <xf numFmtId="0" fontId="58" fillId="10" borderId="37" xfId="0" applyFont="1" applyFill="1" applyBorder="1"/>
    <xf numFmtId="0" fontId="58" fillId="10" borderId="27" xfId="0" applyFont="1" applyFill="1" applyBorder="1"/>
    <xf numFmtId="0" fontId="58" fillId="0" borderId="54" xfId="0" applyFont="1" applyBorder="1"/>
    <xf numFmtId="0" fontId="58" fillId="0" borderId="47" xfId="0" applyFont="1" applyBorder="1"/>
    <xf numFmtId="0" fontId="60" fillId="0" borderId="23" xfId="0" applyFont="1" applyBorder="1" applyAlignment="1">
      <alignment horizontal="center" vertical="center"/>
    </xf>
    <xf numFmtId="0" fontId="60" fillId="0" borderId="24" xfId="0" applyFont="1" applyBorder="1" applyAlignment="1">
      <alignment horizontal="center" vertical="center"/>
    </xf>
    <xf numFmtId="0" fontId="60" fillId="0" borderId="25" xfId="0" applyFont="1" applyBorder="1" applyAlignment="1">
      <alignment horizontal="center" vertical="center"/>
    </xf>
    <xf numFmtId="0" fontId="65" fillId="13" borderId="51" xfId="0" applyFont="1" applyFill="1" applyBorder="1" applyAlignment="1">
      <alignment horizontal="left" vertical="center" wrapText="1"/>
    </xf>
    <xf numFmtId="0" fontId="66" fillId="13" borderId="59" xfId="0" applyFont="1" applyFill="1" applyBorder="1" applyAlignment="1">
      <alignment horizontal="left" vertical="center"/>
    </xf>
    <xf numFmtId="0" fontId="66" fillId="13" borderId="52" xfId="0" applyFont="1" applyFill="1" applyBorder="1" applyAlignment="1">
      <alignment horizontal="left" vertical="center"/>
    </xf>
    <xf numFmtId="0" fontId="66" fillId="13" borderId="53" xfId="0" applyFont="1" applyFill="1" applyBorder="1" applyAlignment="1">
      <alignment horizontal="left" vertical="center"/>
    </xf>
    <xf numFmtId="0" fontId="66" fillId="13" borderId="29" xfId="0" applyFont="1" applyFill="1" applyBorder="1" applyAlignment="1">
      <alignment horizontal="left" vertical="center"/>
    </xf>
    <xf numFmtId="0" fontId="66" fillId="13" borderId="30" xfId="0" applyFont="1" applyFill="1" applyBorder="1" applyAlignment="1">
      <alignment horizontal="left" vertical="center"/>
    </xf>
    <xf numFmtId="0" fontId="58" fillId="0" borderId="53" xfId="0" applyFont="1" applyBorder="1"/>
    <xf numFmtId="0" fontId="58" fillId="0" borderId="29" xfId="0" applyFont="1" applyBorder="1"/>
    <xf numFmtId="0" fontId="58" fillId="10" borderId="53" xfId="0" applyFont="1" applyFill="1" applyBorder="1" applyAlignment="1">
      <alignment vertical="center"/>
    </xf>
    <xf numFmtId="0" fontId="58" fillId="10" borderId="56" xfId="0" applyFont="1" applyFill="1" applyBorder="1"/>
    <xf numFmtId="0" fontId="58" fillId="10" borderId="31" xfId="0" applyFont="1" applyFill="1" applyBorder="1"/>
    <xf numFmtId="9" fontId="58" fillId="10" borderId="60" xfId="0" applyNumberFormat="1" applyFont="1" applyFill="1" applyBorder="1"/>
    <xf numFmtId="0" fontId="58" fillId="10" borderId="61" xfId="0" applyFont="1" applyFill="1" applyBorder="1"/>
    <xf numFmtId="169" fontId="33" fillId="0" borderId="16" xfId="3" applyNumberFormat="1" applyFont="1" applyBorder="1" applyAlignment="1">
      <alignment horizontal="left" vertical="center" wrapText="1"/>
    </xf>
    <xf numFmtId="0" fontId="22" fillId="0" borderId="33" xfId="3" applyFont="1" applyBorder="1"/>
    <xf numFmtId="0" fontId="22" fillId="0" borderId="7" xfId="3" applyFont="1" applyBorder="1"/>
    <xf numFmtId="0" fontId="38" fillId="2" borderId="18" xfId="3" applyFont="1" applyFill="1" applyBorder="1" applyAlignment="1">
      <alignment horizontal="left" vertical="center" wrapText="1"/>
    </xf>
    <xf numFmtId="0" fontId="22" fillId="0" borderId="18" xfId="3" applyFont="1" applyBorder="1"/>
    <xf numFmtId="0" fontId="22" fillId="0" borderId="13" xfId="3" applyFont="1"/>
    <xf numFmtId="0" fontId="19" fillId="0" borderId="13" xfId="3" applyFont="1"/>
    <xf numFmtId="0" fontId="22" fillId="0" borderId="21" xfId="3" applyFont="1" applyBorder="1"/>
    <xf numFmtId="168" fontId="36" fillId="0" borderId="3" xfId="3" applyNumberFormat="1" applyFont="1" applyBorder="1" applyAlignment="1">
      <alignment horizontal="left" vertical="center"/>
    </xf>
    <xf numFmtId="0" fontId="22" fillId="0" borderId="2" xfId="3" applyFont="1" applyBorder="1"/>
    <xf numFmtId="0" fontId="22" fillId="0" borderId="48" xfId="3" applyFont="1" applyBorder="1"/>
    <xf numFmtId="168" fontId="33" fillId="0" borderId="16" xfId="3" applyNumberFormat="1" applyFont="1" applyBorder="1" applyAlignment="1">
      <alignment horizontal="left" vertical="center" wrapText="1"/>
    </xf>
    <xf numFmtId="0" fontId="22" fillId="0" borderId="49" xfId="3" applyFont="1" applyBorder="1"/>
    <xf numFmtId="168" fontId="10" fillId="2" borderId="3" xfId="3" applyNumberFormat="1" applyFont="1" applyFill="1" applyBorder="1" applyAlignment="1">
      <alignment horizontal="left" vertical="center"/>
    </xf>
    <xf numFmtId="0" fontId="22" fillId="0" borderId="14" xfId="3" applyFont="1" applyBorder="1"/>
    <xf numFmtId="0" fontId="12" fillId="0" borderId="16" xfId="3" applyFont="1" applyBorder="1" applyAlignment="1">
      <alignment horizontal="center" vertical="center" wrapText="1"/>
    </xf>
    <xf numFmtId="0" fontId="36" fillId="0" borderId="17" xfId="3" applyFont="1" applyBorder="1" applyAlignment="1">
      <alignment vertical="center" wrapText="1"/>
    </xf>
    <xf numFmtId="0" fontId="22" fillId="0" borderId="20" xfId="3" applyFont="1" applyBorder="1"/>
    <xf numFmtId="0" fontId="22" fillId="0" borderId="5" xfId="3" applyFont="1" applyBorder="1"/>
    <xf numFmtId="0" fontId="22" fillId="0" borderId="17" xfId="3" applyFont="1" applyBorder="1"/>
    <xf numFmtId="0" fontId="22" fillId="0" borderId="10" xfId="3" applyFont="1" applyBorder="1"/>
    <xf numFmtId="168" fontId="36" fillId="2" borderId="3" xfId="3" applyNumberFormat="1" applyFont="1" applyFill="1" applyBorder="1" applyAlignment="1">
      <alignment horizontal="left" vertical="center"/>
    </xf>
    <xf numFmtId="0" fontId="12" fillId="2" borderId="18" xfId="3" applyFont="1" applyFill="1" applyBorder="1" applyAlignment="1">
      <alignment horizontal="center" vertical="center"/>
    </xf>
    <xf numFmtId="0" fontId="12" fillId="2" borderId="16" xfId="3" applyFont="1" applyFill="1" applyBorder="1" applyAlignment="1">
      <alignment horizontal="center" vertical="center" wrapText="1"/>
    </xf>
    <xf numFmtId="0" fontId="32" fillId="2" borderId="17" xfId="3" applyFont="1" applyFill="1" applyBorder="1" applyAlignment="1">
      <alignment vertical="center" wrapText="1"/>
    </xf>
    <xf numFmtId="168" fontId="12" fillId="0" borderId="16" xfId="3" applyNumberFormat="1" applyFont="1" applyBorder="1" applyAlignment="1">
      <alignment horizontal="left" vertical="center"/>
    </xf>
    <xf numFmtId="0" fontId="12" fillId="2" borderId="13" xfId="3" applyFont="1" applyFill="1" applyAlignment="1">
      <alignment horizontal="center" vertical="center" wrapText="1"/>
    </xf>
    <xf numFmtId="0" fontId="32" fillId="2" borderId="13" xfId="3" applyFont="1" applyFill="1" applyAlignment="1">
      <alignment vertical="center" wrapText="1"/>
    </xf>
    <xf numFmtId="0" fontId="12" fillId="2" borderId="17" xfId="3" applyFont="1" applyFill="1" applyBorder="1" applyAlignment="1">
      <alignment horizontal="center" vertical="center"/>
    </xf>
    <xf numFmtId="0" fontId="10" fillId="2" borderId="17" xfId="3" applyFont="1" applyFill="1" applyBorder="1" applyAlignment="1">
      <alignment vertical="center" wrapText="1"/>
    </xf>
    <xf numFmtId="0" fontId="12" fillId="0" borderId="33" xfId="3" applyFont="1" applyBorder="1" applyAlignment="1">
      <alignment horizontal="center" vertical="center" wrapText="1"/>
    </xf>
    <xf numFmtId="0" fontId="10" fillId="0" borderId="20" xfId="3" applyFont="1" applyBorder="1" applyAlignment="1">
      <alignment vertical="center" wrapText="1"/>
    </xf>
    <xf numFmtId="0" fontId="10" fillId="0" borderId="17" xfId="3" applyFont="1" applyBorder="1" applyAlignment="1">
      <alignment vertical="center" wrapText="1"/>
    </xf>
    <xf numFmtId="0" fontId="16" fillId="0" borderId="44" xfId="3" applyFont="1" applyBorder="1" applyAlignment="1">
      <alignment horizontal="center" vertical="center"/>
    </xf>
    <xf numFmtId="0" fontId="22" fillId="0" borderId="45" xfId="3" applyFont="1" applyBorder="1"/>
    <xf numFmtId="0" fontId="12" fillId="2" borderId="33" xfId="3" applyFont="1" applyFill="1" applyBorder="1" applyAlignment="1">
      <alignment horizontal="center" vertical="center" wrapText="1"/>
    </xf>
    <xf numFmtId="0" fontId="10" fillId="2" borderId="20" xfId="3" applyFont="1" applyFill="1" applyBorder="1" applyAlignment="1">
      <alignment vertical="center" wrapText="1"/>
    </xf>
    <xf numFmtId="168" fontId="10" fillId="2" borderId="2" xfId="3" applyNumberFormat="1" applyFont="1" applyFill="1" applyBorder="1" applyAlignment="1">
      <alignment horizontal="left" vertical="center"/>
    </xf>
    <xf numFmtId="0" fontId="11" fillId="0" borderId="42" xfId="3" applyFont="1" applyBorder="1" applyAlignment="1">
      <alignment horizontal="center" wrapText="1"/>
    </xf>
    <xf numFmtId="0" fontId="22" fillId="0" borderId="42" xfId="3" applyFont="1" applyBorder="1"/>
    <xf numFmtId="0" fontId="27" fillId="0" borderId="13" xfId="3" applyFont="1" applyAlignment="1">
      <alignment horizontal="left" vertical="top" wrapText="1"/>
    </xf>
    <xf numFmtId="168" fontId="28" fillId="0" borderId="13" xfId="3" applyNumberFormat="1" applyFont="1" applyAlignment="1">
      <alignment horizontal="center" vertical="center"/>
    </xf>
    <xf numFmtId="168" fontId="12" fillId="0" borderId="33" xfId="3" applyNumberFormat="1" applyFont="1" applyBorder="1" applyAlignment="1">
      <alignment horizontal="left" vertical="center"/>
    </xf>
    <xf numFmtId="168" fontId="10" fillId="0" borderId="3" xfId="3" applyNumberFormat="1" applyFont="1" applyBorder="1" applyAlignment="1">
      <alignment horizontal="left" vertical="center"/>
    </xf>
  </cellXfs>
  <cellStyles count="8">
    <cellStyle name="Millares" xfId="5" builtinId="3"/>
    <cellStyle name="Moneda [0]" xfId="7" builtinId="7"/>
    <cellStyle name="Moneda 2" xfId="4" xr:uid="{00000000-0005-0000-0000-000002000000}"/>
    <cellStyle name="Normal" xfId="0" builtinId="0"/>
    <cellStyle name="Normal 2" xfId="2" xr:uid="{00000000-0005-0000-0000-000004000000}"/>
    <cellStyle name="Normal 3" xfId="3" xr:uid="{00000000-0005-0000-0000-000005000000}"/>
    <cellStyle name="Normal 4" xfId="6" xr:uid="{00000000-0005-0000-0000-000006000000}"/>
    <cellStyle name="Porcentaje" xfId="1" builtinId="5"/>
  </cellStyles>
  <dxfs count="237">
    <dxf>
      <fill>
        <patternFill>
          <bgColor theme="0" tint="-0.14996795556505021"/>
        </patternFill>
      </fill>
    </dxf>
    <dxf>
      <font>
        <color theme="0"/>
      </font>
      <fill>
        <patternFill>
          <bgColor rgb="FFFF0000"/>
        </patternFill>
      </fill>
    </dxf>
    <dxf>
      <font>
        <color theme="0" tint="-0.34998626667073579"/>
      </font>
    </dxf>
    <dxf>
      <font>
        <color theme="0" tint="-0.34998626667073579"/>
      </font>
    </dxf>
    <dxf>
      <alignment horizontal="left" readingOrder="0"/>
    </dxf>
    <dxf>
      <border>
        <left style="medium">
          <color indexed="64"/>
        </left>
        <right style="medium">
          <color indexed="64"/>
        </right>
        <bottom style="medium">
          <color indexed="64"/>
        </bottom>
      </border>
    </dxf>
    <dxf>
      <numFmt numFmtId="174" formatCode="_(* #,##0_);_(* \(#,##0\);_(* &quot;-&quot;??_);_(@_)"/>
    </dxf>
    <dxf>
      <fill>
        <patternFill patternType="solid">
          <bgColor theme="4" tint="-0.249977111117893"/>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numFmt numFmtId="176" formatCode="_(* #,##0.0000000000000_);_(* \(#,##0.0000000000000\);_(* &quot;-&quot;??_);_(@_)"/>
    </dxf>
    <dxf>
      <alignment wrapText="1"/>
    </dxf>
    <dxf>
      <alignment wrapText="1"/>
    </dxf>
    <dxf>
      <alignment wrapText="1"/>
    </dxf>
    <dxf>
      <fill>
        <patternFill patternType="none">
          <fgColor indexed="64"/>
          <bgColor indexed="65"/>
        </patternFill>
      </fill>
    </dxf>
    <dxf>
      <fill>
        <patternFill>
          <bgColor rgb="FFFFFF00"/>
        </patternFill>
      </fill>
    </dxf>
    <dxf>
      <alignment wrapText="1"/>
    </dxf>
    <dxf>
      <alignment wrapText="1"/>
    </dxf>
    <dxf>
      <alignment wrapText="1"/>
    </dxf>
    <dxf>
      <alignment wrapText="1"/>
    </dxf>
    <dxf>
      <alignment wrapText="1"/>
    </dxf>
    <dxf>
      <alignment wrapText="1"/>
    </dxf>
    <dxf>
      <alignment wrapText="1"/>
    </dxf>
    <dxf>
      <alignment wrapText="1"/>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border>
        <left style="thin">
          <color theme="2"/>
        </left>
        <right style="thin">
          <color theme="2"/>
        </right>
        <bottom style="thin">
          <color theme="2"/>
        </bottom>
        <vertical style="thin">
          <color theme="2"/>
        </vertical>
        <horizontal style="thin">
          <color theme="2"/>
        </horizontal>
      </border>
    </dxf>
    <dxf>
      <border>
        <left style="thin">
          <color theme="2"/>
        </left>
        <right style="thin">
          <color theme="2"/>
        </right>
        <bottom style="thin">
          <color theme="2"/>
        </bottom>
        <vertical style="thin">
          <color theme="2"/>
        </vertical>
        <horizontal style="thin">
          <color theme="2"/>
        </horizontal>
      </border>
    </dxf>
    <dxf>
      <border>
        <left style="thin">
          <color theme="2"/>
        </left>
        <right style="thin">
          <color theme="2"/>
        </right>
        <top style="thin">
          <color theme="2"/>
        </top>
        <bottom style="thin">
          <color theme="2"/>
        </bottom>
        <vertical style="thin">
          <color theme="2"/>
        </vertical>
        <horizontal style="thin">
          <color theme="2"/>
        </horizontal>
      </border>
    </dxf>
    <dxf>
      <border>
        <left style="thin">
          <color theme="2"/>
        </left>
        <right style="thin">
          <color theme="2"/>
        </right>
        <top style="thin">
          <color theme="2"/>
        </top>
        <bottom style="thin">
          <color theme="2"/>
        </bottom>
        <vertical style="thin">
          <color theme="2"/>
        </vertical>
        <horizontal style="thin">
          <color theme="2"/>
        </horizontal>
      </border>
    </dxf>
    <dxf>
      <border>
        <left style="thin">
          <color theme="2"/>
        </left>
        <right style="thin">
          <color theme="2"/>
        </right>
        <top style="thin">
          <color theme="2"/>
        </top>
        <bottom style="thin">
          <color theme="2"/>
        </bottom>
        <vertical style="thin">
          <color theme="2"/>
        </vertical>
        <horizontal style="thin">
          <color theme="2"/>
        </horizontal>
      </border>
    </dxf>
    <dxf>
      <border>
        <left style="thin">
          <color theme="2"/>
        </left>
        <right style="thin">
          <color theme="2"/>
        </right>
        <top style="thin">
          <color theme="2"/>
        </top>
        <bottom style="thin">
          <color theme="2"/>
        </bottom>
        <vertical style="thin">
          <color theme="2"/>
        </vertical>
        <horizontal style="thin">
          <color theme="2"/>
        </horizontal>
      </border>
    </dxf>
    <dxf>
      <border>
        <left style="thin">
          <color theme="2"/>
        </left>
        <right style="thin">
          <color theme="2"/>
        </right>
        <top style="thin">
          <color theme="2"/>
        </top>
        <bottom style="thin">
          <color theme="2"/>
        </bottom>
        <vertical style="thin">
          <color theme="2"/>
        </vertical>
        <horizontal style="thin">
          <color theme="2"/>
        </horizontal>
      </border>
    </dxf>
    <dxf>
      <border>
        <left style="thin">
          <color theme="2"/>
        </left>
        <right style="thin">
          <color theme="2"/>
        </right>
        <top style="thin">
          <color theme="2"/>
        </top>
        <bottom style="thin">
          <color theme="2"/>
        </bottom>
        <vertical style="thin">
          <color theme="2"/>
        </vertical>
        <horizontal style="thin">
          <color theme="2"/>
        </horizontal>
      </border>
    </dxf>
    <dxf>
      <border>
        <left style="thin">
          <color theme="2"/>
        </left>
        <right style="thin">
          <color theme="2"/>
        </right>
        <top style="thin">
          <color theme="2"/>
        </top>
        <bottom style="thin">
          <color theme="2"/>
        </bottom>
        <vertical style="thin">
          <color theme="2"/>
        </vertical>
        <horizontal style="thin">
          <color theme="2"/>
        </horizontal>
      </border>
    </dxf>
    <dxf>
      <border>
        <left style="thin">
          <color theme="2"/>
        </left>
        <right style="thin">
          <color theme="2"/>
        </right>
        <top style="thin">
          <color theme="2"/>
        </top>
        <bottom style="thin">
          <color theme="2"/>
        </bottom>
        <vertical style="thin">
          <color theme="2"/>
        </vertical>
        <horizontal style="thin">
          <color theme="2"/>
        </horizontal>
      </border>
    </dxf>
    <dxf>
      <font>
        <color theme="3" tint="0.249977111117893"/>
      </font>
    </dxf>
    <dxf>
      <font>
        <color theme="3" tint="0.249977111117893"/>
      </font>
    </dxf>
    <dxf>
      <font>
        <color theme="3" tint="0.249977111117893"/>
      </font>
    </dxf>
    <dxf>
      <font>
        <color theme="3" tint="0.249977111117893"/>
      </font>
    </dxf>
    <dxf>
      <font>
        <color theme="3" tint="0.249977111117893"/>
      </font>
    </dxf>
    <dxf>
      <font>
        <color theme="3" tint="0.249977111117893"/>
      </font>
    </dxf>
    <dxf>
      <font>
        <color theme="3" tint="0.249977111117893"/>
      </font>
    </dxf>
    <dxf>
      <font>
        <color theme="3" tint="0.249977111117893"/>
      </font>
    </dxf>
    <dxf>
      <font>
        <color theme="3" tint="0.249977111117893"/>
      </font>
    </dxf>
    <dxf>
      <font>
        <color theme="3" tint="0.249977111117893"/>
      </font>
    </dxf>
    <dxf>
      <font>
        <color theme="3" tint="0.249977111117893"/>
      </font>
    </dxf>
    <dxf>
      <font>
        <color theme="3" tint="0.249977111117893"/>
      </font>
    </dxf>
    <dxf>
      <font>
        <color theme="3" tint="0.249977111117893"/>
      </font>
    </dxf>
    <dxf>
      <font>
        <color theme="3" tint="0.249977111117893"/>
      </font>
    </dxf>
    <dxf>
      <font>
        <color theme="3" tint="0.249977111117893"/>
      </font>
    </dxf>
    <dxf>
      <font>
        <color theme="3" tint="0.249977111117893"/>
      </font>
    </dxf>
    <dxf>
      <font>
        <color theme="3" tint="0.249977111117893"/>
      </font>
    </dxf>
    <dxf>
      <font>
        <color theme="3" tint="0.249977111117893"/>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alignment wrapText="1"/>
    </dxf>
    <dxf>
      <font>
        <sz val="12"/>
      </font>
    </dxf>
    <dxf>
      <font>
        <sz val="12"/>
      </font>
    </dxf>
    <dxf>
      <font>
        <sz val="12"/>
      </font>
    </dxf>
    <dxf>
      <font>
        <sz val="12"/>
      </font>
    </dxf>
    <dxf>
      <font>
        <sz val="12"/>
      </font>
    </dxf>
    <dxf>
      <font>
        <sz val="12"/>
      </font>
    </dxf>
    <dxf>
      <font>
        <sz val="12"/>
      </font>
    </dxf>
    <dxf>
      <alignment wrapText="1"/>
    </dxf>
    <dxf>
      <font>
        <sz val="12"/>
      </font>
    </dxf>
    <dxf>
      <font>
        <b/>
        <sz val="16"/>
        <color auto="1"/>
      </font>
      <fill>
        <patternFill patternType="solid">
          <fgColor indexed="64"/>
          <bgColor theme="0" tint="-0.34998626667073579"/>
        </patternFill>
      </fill>
      <alignment horizontal="center" vertical="center"/>
    </dxf>
    <dxf>
      <font>
        <b/>
        <sz val="16"/>
        <color auto="1"/>
      </font>
      <fill>
        <patternFill patternType="solid">
          <fgColor indexed="64"/>
          <bgColor theme="0" tint="-0.34998626667073579"/>
        </patternFill>
      </fill>
      <alignment horizontal="center" vertical="center"/>
    </dxf>
    <dxf>
      <font>
        <b/>
        <sz val="16"/>
        <color auto="1"/>
      </font>
      <fill>
        <patternFill patternType="solid">
          <fgColor indexed="64"/>
          <bgColor theme="0" tint="-0.34998626667073579"/>
        </patternFill>
      </fill>
      <alignment horizontal="center" vertical="center"/>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sz val="16"/>
      </font>
    </dxf>
    <dxf>
      <font>
        <sz val="16"/>
      </font>
    </dxf>
    <dxf>
      <font>
        <sz val="16"/>
      </font>
    </dxf>
    <dxf>
      <font>
        <sz val="16"/>
      </font>
    </dxf>
    <dxf>
      <font>
        <color auto="1"/>
      </font>
    </dxf>
    <dxf>
      <font>
        <color auto="1"/>
      </font>
    </dxf>
    <dxf>
      <font>
        <color auto="1"/>
      </font>
    </dxf>
    <dxf>
      <font>
        <color auto="1"/>
      </font>
    </dxf>
    <dxf>
      <font>
        <b/>
      </font>
    </dxf>
    <dxf>
      <font>
        <b/>
      </font>
    </dxf>
    <dxf>
      <font>
        <b/>
      </font>
    </dxf>
    <dxf>
      <font>
        <b/>
      </font>
    </dxf>
    <dxf>
      <alignment horizontal="center"/>
    </dxf>
    <dxf>
      <alignment horizontal="center"/>
    </dxf>
    <dxf>
      <alignment horizontal="center"/>
    </dxf>
    <dxf>
      <alignment horizontal="center"/>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alignment wrapText="1" readingOrder="0"/>
    </dxf>
    <dxf>
      <alignment wrapText="1" readingOrder="0"/>
    </dxf>
    <dxf>
      <numFmt numFmtId="30" formatCode="@"/>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top style="medium">
          <color indexed="64"/>
        </top>
        <bottom style="medium">
          <color indexed="64"/>
        </bottom>
      </border>
    </dxf>
    <dxf>
      <font>
        <sz val="11"/>
      </font>
    </dxf>
    <dxf>
      <font>
        <name val="Calibri"/>
        <scheme val="major"/>
      </font>
    </dxf>
    <dxf>
      <alignment vertical="center" readingOrder="0"/>
    </dxf>
    <dxf>
      <alignment vertical="center" readingOrder="0"/>
    </dxf>
    <dxf>
      <alignment vertical="center" readingOrder="0"/>
    </dxf>
    <dxf>
      <alignment vertical="center"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trike val="0"/>
        <outline val="0"/>
        <shadow val="0"/>
        <u val="none"/>
        <vertAlign val="baseline"/>
        <sz val="10"/>
        <name val="Calibri"/>
        <scheme val="major"/>
      </font>
      <alignment vertical="center" textRotation="0" indent="0" justifyLastLine="0" shrinkToFit="0" readingOrder="0"/>
    </dxf>
    <dxf>
      <font>
        <strike val="0"/>
        <outline val="0"/>
        <shadow val="0"/>
        <u val="none"/>
        <vertAlign val="baseline"/>
        <sz val="10"/>
        <name val="Calibri"/>
        <scheme val="major"/>
      </font>
      <numFmt numFmtId="175" formatCode="_-[$$-240A]\ * #,##0.00_-;\-[$$-240A]\ * #,##0.00_-;_-[$$-240A]\ * &quot;-&quot;??_-;_-@_-"/>
      <fill>
        <patternFill patternType="solid">
          <fgColor indexed="64"/>
          <bgColor rgb="FFAAECFF"/>
        </patternFill>
      </fill>
      <alignment vertical="center" textRotation="0" indent="0" justifyLastLine="0" shrinkToFit="0" readingOrder="0"/>
    </dxf>
    <dxf>
      <font>
        <strike val="0"/>
        <outline val="0"/>
        <shadow val="0"/>
        <u val="none"/>
        <vertAlign val="baseline"/>
        <sz val="10"/>
        <name val="Calibri"/>
        <scheme val="major"/>
      </font>
      <numFmt numFmtId="175" formatCode="_-[$$-240A]\ * #,##0.00_-;\-[$$-240A]\ * #,##0.00_-;_-[$$-240A]\ * &quot;-&quot;??_-;_-@_-"/>
      <alignment vertical="center" textRotation="0" indent="0" justifyLastLine="0" shrinkToFit="0" readingOrder="0"/>
    </dxf>
    <dxf>
      <font>
        <strike val="0"/>
        <outline val="0"/>
        <shadow val="0"/>
        <u val="none"/>
        <vertAlign val="baseline"/>
        <sz val="10"/>
        <name val="Calibri"/>
        <scheme val="major"/>
      </font>
      <numFmt numFmtId="175" formatCode="_-[$$-240A]\ * #,##0.00_-;\-[$$-240A]\ * #,##0.00_-;_-[$$-240A]\ * &quot;-&quot;??_-;_-@_-"/>
      <fill>
        <patternFill patternType="solid">
          <fgColor indexed="64"/>
          <bgColor rgb="FFAAECFF"/>
        </patternFill>
      </fill>
      <alignment vertical="center" textRotation="0" indent="0" justifyLastLine="0" shrinkToFit="0" readingOrder="0"/>
    </dxf>
    <dxf>
      <font>
        <strike val="0"/>
        <outline val="0"/>
        <shadow val="0"/>
        <u val="none"/>
        <vertAlign val="baseline"/>
        <sz val="10"/>
        <name val="Calibri"/>
        <scheme val="major"/>
      </font>
      <numFmt numFmtId="175" formatCode="_-[$$-240A]\ * #,##0.00_-;\-[$$-240A]\ * #,##0.00_-;_-[$$-240A]\ * &quot;-&quot;??_-;_-@_-"/>
      <alignment vertical="center" textRotation="0" indent="0" justifyLastLine="0" shrinkToFit="0" readingOrder="0"/>
    </dxf>
    <dxf>
      <font>
        <strike val="0"/>
        <outline val="0"/>
        <shadow val="0"/>
        <u val="none"/>
        <vertAlign val="baseline"/>
        <sz val="10"/>
        <name val="Calibri"/>
        <scheme val="major"/>
      </font>
      <alignment vertical="center" textRotation="0" indent="0" justifyLastLine="0" shrinkToFit="0" readingOrder="0"/>
    </dxf>
    <dxf>
      <font>
        <b val="0"/>
        <i val="0"/>
        <strike val="0"/>
        <condense val="0"/>
        <extend val="0"/>
        <outline val="0"/>
        <shadow val="0"/>
        <u val="none"/>
        <vertAlign val="baseline"/>
        <sz val="10"/>
        <color theme="1"/>
        <name val="Calibri"/>
        <scheme val="major"/>
      </font>
      <alignment horizontal="general" vertical="center" textRotation="0" wrapText="0" indent="0" justifyLastLine="0" shrinkToFit="0" readingOrder="0"/>
    </dxf>
    <dxf>
      <font>
        <strike val="0"/>
        <outline val="0"/>
        <shadow val="0"/>
        <u val="none"/>
        <vertAlign val="baseline"/>
        <sz val="10"/>
        <name val="Calibri"/>
        <scheme val="major"/>
      </font>
      <alignment vertical="center" textRotation="0" indent="0" justifyLastLine="0" shrinkToFit="0" readingOrder="0"/>
    </dxf>
    <dxf>
      <font>
        <b val="0"/>
        <i val="0"/>
        <strike val="0"/>
        <condense val="0"/>
        <extend val="0"/>
        <outline val="0"/>
        <shadow val="0"/>
        <u val="none"/>
        <vertAlign val="baseline"/>
        <sz val="10"/>
        <color theme="1"/>
        <name val="Calibri"/>
        <scheme val="major"/>
      </font>
      <alignment vertical="center" textRotation="0" indent="0" justifyLastLine="0" shrinkToFit="0" readingOrder="0"/>
    </dxf>
    <dxf>
      <font>
        <strike val="0"/>
        <outline val="0"/>
        <shadow val="0"/>
        <u val="none"/>
        <vertAlign val="baseline"/>
        <sz val="10"/>
        <name val="Calibri"/>
        <scheme val="major"/>
      </font>
      <alignment vertical="center" textRotation="0" indent="0" justifyLastLine="0" shrinkToFit="0" readingOrder="0"/>
    </dxf>
    <dxf>
      <font>
        <strike val="0"/>
        <outline val="0"/>
        <shadow val="0"/>
        <u val="none"/>
        <vertAlign val="baseline"/>
        <sz val="10"/>
        <name val="Calibri"/>
        <scheme val="major"/>
      </font>
      <numFmt numFmtId="0" formatCode="General"/>
      <fill>
        <patternFill patternType="solid">
          <fgColor indexed="64"/>
          <bgColor rgb="FFAAECFF"/>
        </patternFill>
      </fill>
      <alignment vertical="center" textRotation="0" wrapText="1" indent="0" justifyLastLine="0" shrinkToFit="0" readingOrder="0"/>
    </dxf>
    <dxf>
      <font>
        <strike val="0"/>
        <outline val="0"/>
        <shadow val="0"/>
        <u val="none"/>
        <vertAlign val="baseline"/>
        <sz val="10"/>
        <name val="Calibri"/>
        <scheme val="major"/>
      </font>
      <alignment horizontal="general" vertical="center" textRotation="0" wrapText="0" indent="0" justifyLastLine="0" shrinkToFit="0" readingOrder="0"/>
    </dxf>
    <dxf>
      <font>
        <strike val="0"/>
        <outline val="0"/>
        <shadow val="0"/>
        <u val="none"/>
        <vertAlign val="baseline"/>
        <sz val="10"/>
        <name val="Calibri"/>
        <scheme val="major"/>
      </font>
      <alignment vertical="center" textRotation="0" indent="0" justifyLastLine="0" shrinkToFit="0" readingOrder="0"/>
    </dxf>
    <dxf>
      <font>
        <b val="0"/>
        <i val="0"/>
        <strike val="0"/>
        <condense val="0"/>
        <extend val="0"/>
        <outline val="0"/>
        <shadow val="0"/>
        <u val="none"/>
        <vertAlign val="baseline"/>
        <sz val="10"/>
        <color theme="1"/>
        <name val="Calibri"/>
        <scheme val="major"/>
      </font>
      <fill>
        <patternFill patternType="solid">
          <fgColor indexed="64"/>
          <bgColor rgb="FFFDB940"/>
        </patternFill>
      </fill>
      <alignment horizontal="center" vertical="center" textRotation="0" wrapText="0" indent="0" justifyLastLine="0" shrinkToFit="0" readingOrder="0"/>
    </dxf>
    <dxf>
      <font>
        <b val="0"/>
        <strike val="0"/>
        <outline val="0"/>
        <shadow val="0"/>
        <u val="none"/>
        <vertAlign val="baseline"/>
        <sz val="10"/>
        <color theme="1"/>
        <name val="Calibri"/>
        <scheme val="major"/>
      </font>
    </dxf>
    <dxf>
      <font>
        <b val="0"/>
        <strike val="0"/>
        <outline val="0"/>
        <shadow val="0"/>
        <u val="none"/>
        <vertAlign val="baseline"/>
        <sz val="10"/>
        <color theme="1"/>
        <name val="Calibri"/>
        <scheme val="major"/>
      </font>
    </dxf>
    <dxf>
      <font>
        <b val="0"/>
        <strike val="0"/>
        <outline val="0"/>
        <shadow val="0"/>
        <u val="none"/>
        <vertAlign val="baseline"/>
        <sz val="10"/>
        <color theme="1"/>
        <name val="Calibri"/>
        <scheme val="major"/>
      </font>
      <alignment textRotation="0" wrapText="1" indent="0" justifyLastLine="0" shrinkToFit="0" readingOrder="0"/>
    </dxf>
    <dxf>
      <font>
        <b val="0"/>
        <strike val="0"/>
        <outline val="0"/>
        <shadow val="0"/>
        <u val="none"/>
        <vertAlign val="baseline"/>
        <sz val="10"/>
        <color theme="1"/>
        <name val="Calibri"/>
        <scheme val="major"/>
      </font>
      <alignment horizontal="center" vertical="center" textRotation="0" wrapText="0" indent="0" justifyLastLine="0" shrinkToFit="0" readingOrder="0"/>
    </dxf>
    <dxf>
      <font>
        <b val="0"/>
        <strike val="0"/>
        <outline val="0"/>
        <shadow val="0"/>
        <u val="none"/>
        <vertAlign val="baseline"/>
        <sz val="10"/>
        <color theme="1"/>
        <name val="Calibri"/>
        <scheme val="major"/>
      </font>
    </dxf>
    <dxf>
      <font>
        <b val="0"/>
        <i val="0"/>
        <strike val="0"/>
        <condense val="0"/>
        <extend val="0"/>
        <outline val="0"/>
        <shadow val="0"/>
        <u val="none"/>
        <vertAlign val="baseline"/>
        <sz val="10"/>
        <color theme="1"/>
        <name val="Calibri"/>
        <scheme val="major"/>
      </font>
      <alignment horizontal="center" vertical="center" textRotation="0" wrapText="0" indent="0" justifyLastLine="0" shrinkToFit="0" readingOrder="0"/>
    </dxf>
  </dxfs>
  <tableStyles count="0" defaultTableStyle="TableStyleMedium2" defaultPivotStyle="PivotStyleLight16"/>
  <colors>
    <mruColors>
      <color rgb="FFFDB940"/>
      <color rgb="FFAAECFF"/>
      <color rgb="FFFDEFC2"/>
      <color rgb="FF0096FF"/>
      <color rgb="FFACECE8"/>
      <color rgb="FF48B8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2.jpeg"/><Relationship Id="rId3" Type="http://schemas.openxmlformats.org/officeDocument/2006/relationships/hyperlink" Target="#'5.Presupuesto'!A1"/><Relationship Id="rId7" Type="http://schemas.openxmlformats.org/officeDocument/2006/relationships/hyperlink" Target="#'3. Cronograma'!A1"/><Relationship Id="rId2" Type="http://schemas.openxmlformats.org/officeDocument/2006/relationships/hyperlink" Target="#'INSTRUCTIVO '!A1"/><Relationship Id="rId1" Type="http://schemas.openxmlformats.org/officeDocument/2006/relationships/image" Target="../media/image1.png"/><Relationship Id="rId6" Type="http://schemas.openxmlformats.org/officeDocument/2006/relationships/hyperlink" Target="#'1. Datos del proyecto'!A1"/><Relationship Id="rId11" Type="http://schemas.openxmlformats.org/officeDocument/2006/relationships/image" Target="../media/image5.png"/><Relationship Id="rId5" Type="http://schemas.openxmlformats.org/officeDocument/2006/relationships/hyperlink" Target="#'4. Detalle de Gastos '!A1"/><Relationship Id="rId10" Type="http://schemas.openxmlformats.org/officeDocument/2006/relationships/image" Target="../media/image4.png"/><Relationship Id="rId4" Type="http://schemas.openxmlformats.org/officeDocument/2006/relationships/hyperlink" Target="#'2. Objetivos y actividades'!A1"/><Relationship Id="rId9"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2. Objetivos y actividades'!A1"/><Relationship Id="rId7" Type="http://schemas.openxmlformats.org/officeDocument/2006/relationships/hyperlink" Target="#INICIO!A1"/><Relationship Id="rId2" Type="http://schemas.openxmlformats.org/officeDocument/2006/relationships/hyperlink" Target="#'INSTRUCTIVO '!A1"/><Relationship Id="rId1" Type="http://schemas.openxmlformats.org/officeDocument/2006/relationships/image" Target="../media/image1.png"/><Relationship Id="rId6" Type="http://schemas.openxmlformats.org/officeDocument/2006/relationships/hyperlink" Target="#'4.Presupuesto (2)'!A1"/><Relationship Id="rId5" Type="http://schemas.openxmlformats.org/officeDocument/2006/relationships/hyperlink" Target="#'1. Datos del proyecto'!A1"/><Relationship Id="rId4" Type="http://schemas.openxmlformats.org/officeDocument/2006/relationships/hyperlink" Target="#'3. Gastos '!A1"/><Relationship Id="rId9" Type="http://schemas.microsoft.com/office/2007/relationships/hdphoto" Target="../media/hdphoto1.wdp"/></Relationships>
</file>

<file path=xl/drawings/_rels/drawing3.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2. Objetivos y actividades'!A1"/><Relationship Id="rId7" Type="http://schemas.openxmlformats.org/officeDocument/2006/relationships/hyperlink" Target="#INICIO!A1"/><Relationship Id="rId2" Type="http://schemas.openxmlformats.org/officeDocument/2006/relationships/hyperlink" Target="#'INSTRUCTIVO '!A1"/><Relationship Id="rId1" Type="http://schemas.openxmlformats.org/officeDocument/2006/relationships/image" Target="../media/image1.png"/><Relationship Id="rId6" Type="http://schemas.openxmlformats.org/officeDocument/2006/relationships/hyperlink" Target="#'4.Presupuesto (2)'!A1"/><Relationship Id="rId5" Type="http://schemas.openxmlformats.org/officeDocument/2006/relationships/hyperlink" Target="#'1. Datos del proyecto'!A1"/><Relationship Id="rId4" Type="http://schemas.openxmlformats.org/officeDocument/2006/relationships/hyperlink" Target="#'3. Gastos '!A1"/><Relationship Id="rId9" Type="http://schemas.microsoft.com/office/2007/relationships/hdphoto" Target="../media/hdphoto2.wdp"/></Relationships>
</file>

<file path=xl/drawings/_rels/drawing4.xml.rels><?xml version="1.0" encoding="UTF-8" standalone="yes"?>
<Relationships xmlns="http://schemas.openxmlformats.org/package/2006/relationships"><Relationship Id="rId8" Type="http://schemas.microsoft.com/office/2007/relationships/hdphoto" Target="../media/hdphoto3.wdp"/><Relationship Id="rId3" Type="http://schemas.openxmlformats.org/officeDocument/2006/relationships/hyperlink" Target="#'3. Cronograma'!A1"/><Relationship Id="rId7" Type="http://schemas.openxmlformats.org/officeDocument/2006/relationships/image" Target="../media/image7.png"/><Relationship Id="rId2" Type="http://schemas.openxmlformats.org/officeDocument/2006/relationships/hyperlink" Target="#'INSTRUCTIVO '!A1"/><Relationship Id="rId1" Type="http://schemas.openxmlformats.org/officeDocument/2006/relationships/image" Target="../media/image1.png"/><Relationship Id="rId6" Type="http://schemas.openxmlformats.org/officeDocument/2006/relationships/hyperlink" Target="#INICIO!A1"/><Relationship Id="rId5" Type="http://schemas.openxmlformats.org/officeDocument/2006/relationships/hyperlink" Target="#'4. Detalle de Gastos '!A1"/><Relationship Id="rId4" Type="http://schemas.openxmlformats.org/officeDocument/2006/relationships/hyperlink" Target="#'1. Datos del proyecto'!A1"/><Relationship Id="rId9" Type="http://schemas.openxmlformats.org/officeDocument/2006/relationships/hyperlink" Target="#'5.Presupuesto'!A1"/></Relationships>
</file>

<file path=xl/drawings/_rels/drawing5.xml.rels><?xml version="1.0" encoding="UTF-8" standalone="yes"?>
<Relationships xmlns="http://schemas.openxmlformats.org/package/2006/relationships"><Relationship Id="rId8" Type="http://schemas.openxmlformats.org/officeDocument/2006/relationships/hyperlink" Target="#'1. Datos del proyecto'!A1"/><Relationship Id="rId3" Type="http://schemas.openxmlformats.org/officeDocument/2006/relationships/image" Target="../media/image7.png"/><Relationship Id="rId7" Type="http://schemas.openxmlformats.org/officeDocument/2006/relationships/hyperlink" Target="#'4. Detalle de gastos '!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2. Objetivos y actividades'!A1"/><Relationship Id="rId5" Type="http://schemas.openxmlformats.org/officeDocument/2006/relationships/hyperlink" Target="#'INSTRUCTIVO '!A1"/><Relationship Id="rId4" Type="http://schemas.microsoft.com/office/2007/relationships/hdphoto" Target="../media/hdphoto4.wdp"/><Relationship Id="rId9" Type="http://schemas.openxmlformats.org/officeDocument/2006/relationships/hyperlink" Target="#'5.Presupuesto'!A1"/></Relationships>
</file>

<file path=xl/drawings/_rels/drawing6.xml.rels><?xml version="1.0" encoding="UTF-8" standalone="yes"?>
<Relationships xmlns="http://schemas.openxmlformats.org/package/2006/relationships"><Relationship Id="rId3" Type="http://schemas.openxmlformats.org/officeDocument/2006/relationships/hyperlink" Target="#'3. Cronograma'!A1"/><Relationship Id="rId2" Type="http://schemas.openxmlformats.org/officeDocument/2006/relationships/hyperlink" Target="#'2. Objetivos y actividades'!A1"/><Relationship Id="rId1" Type="http://schemas.openxmlformats.org/officeDocument/2006/relationships/hyperlink" Target="#'INSTRUCTIVO '!A1"/><Relationship Id="rId6" Type="http://schemas.openxmlformats.org/officeDocument/2006/relationships/hyperlink" Target="#'5.Presupuesto'!A1"/><Relationship Id="rId5" Type="http://schemas.openxmlformats.org/officeDocument/2006/relationships/image" Target="../media/image1.png"/><Relationship Id="rId4" Type="http://schemas.openxmlformats.org/officeDocument/2006/relationships/hyperlink" Target="#'1. Datos del proyecto'!A1"/></Relationships>
</file>

<file path=xl/drawings/_rels/drawing7.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1.png"/><Relationship Id="rId3" Type="http://schemas.openxmlformats.org/officeDocument/2006/relationships/hyperlink" Target="#'2. Objetivos y actividades'!A1"/><Relationship Id="rId7" Type="http://schemas.openxmlformats.org/officeDocument/2006/relationships/hyperlink" Target="#INICIO!A1"/><Relationship Id="rId12" Type="http://schemas.openxmlformats.org/officeDocument/2006/relationships/image" Target="../media/image10.png"/><Relationship Id="rId2" Type="http://schemas.openxmlformats.org/officeDocument/2006/relationships/hyperlink" Target="#'INSTRUCTIVO '!A1"/><Relationship Id="rId1" Type="http://schemas.openxmlformats.org/officeDocument/2006/relationships/image" Target="../media/image1.png"/><Relationship Id="rId6" Type="http://schemas.openxmlformats.org/officeDocument/2006/relationships/hyperlink" Target="#'3. Cronograma'!A1"/><Relationship Id="rId11" Type="http://schemas.openxmlformats.org/officeDocument/2006/relationships/image" Target="../media/image9.svg"/><Relationship Id="rId5" Type="http://schemas.openxmlformats.org/officeDocument/2006/relationships/hyperlink" Target="#'1. Datos del proyecto'!A1"/><Relationship Id="rId10" Type="http://schemas.openxmlformats.org/officeDocument/2006/relationships/image" Target="../media/image8.png"/><Relationship Id="rId4" Type="http://schemas.openxmlformats.org/officeDocument/2006/relationships/hyperlink" Target="#'4. Detalle de Gastos '!A1"/><Relationship Id="rId9" Type="http://schemas.microsoft.com/office/2007/relationships/hdphoto" Target="../media/hdphoto5.wdp"/></Relationships>
</file>

<file path=xl/drawings/drawing1.xml><?xml version="1.0" encoding="utf-8"?>
<xdr:wsDr xmlns:xdr="http://schemas.openxmlformats.org/drawingml/2006/spreadsheetDrawing" xmlns:a="http://schemas.openxmlformats.org/drawingml/2006/main">
  <xdr:oneCellAnchor>
    <xdr:from>
      <xdr:col>0</xdr:col>
      <xdr:colOff>615194</xdr:colOff>
      <xdr:row>3</xdr:row>
      <xdr:rowOff>172509</xdr:rowOff>
    </xdr:from>
    <xdr:ext cx="2809875" cy="8858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615194" y="739473"/>
          <a:ext cx="2809875" cy="885825"/>
        </a:xfrm>
        <a:prstGeom prst="rect">
          <a:avLst/>
        </a:prstGeom>
        <a:noFill/>
      </xdr:spPr>
    </xdr:pic>
    <xdr:clientData fLocksWithSheet="0"/>
  </xdr:oneCellAnchor>
  <xdr:twoCellAnchor>
    <xdr:from>
      <xdr:col>12</xdr:col>
      <xdr:colOff>375709</xdr:colOff>
      <xdr:row>3</xdr:row>
      <xdr:rowOff>175078</xdr:rowOff>
    </xdr:from>
    <xdr:to>
      <xdr:col>14</xdr:col>
      <xdr:colOff>509058</xdr:colOff>
      <xdr:row>5</xdr:row>
      <xdr:rowOff>151191</xdr:rowOff>
    </xdr:to>
    <xdr:sp macro="" textlink="">
      <xdr:nvSpPr>
        <xdr:cNvPr id="3" name="2 Bisel">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10898566" y="742042"/>
          <a:ext cx="1887159" cy="354089"/>
        </a:xfrm>
        <a:prstGeom prst="roundRect">
          <a:avLst/>
        </a:prstGeom>
        <a:solidFill>
          <a:srgbClr val="0096FF"/>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s-CO" sz="1400" b="1">
              <a:solidFill>
                <a:schemeClr val="bg1"/>
              </a:solidFill>
              <a:latin typeface="Roboto" panose="02000000000000000000" pitchFamily="2" charset="0"/>
              <a:ea typeface="Roboto" panose="02000000000000000000" pitchFamily="2" charset="0"/>
            </a:rPr>
            <a:t>INSTRUCTIVOS</a:t>
          </a:r>
        </a:p>
      </xdr:txBody>
    </xdr:sp>
    <xdr:clientData/>
  </xdr:twoCellAnchor>
  <xdr:twoCellAnchor>
    <xdr:from>
      <xdr:col>4</xdr:col>
      <xdr:colOff>387047</xdr:colOff>
      <xdr:row>17</xdr:row>
      <xdr:rowOff>154063</xdr:rowOff>
    </xdr:from>
    <xdr:to>
      <xdr:col>7</xdr:col>
      <xdr:colOff>90715</xdr:colOff>
      <xdr:row>20</xdr:row>
      <xdr:rowOff>66675</xdr:rowOff>
    </xdr:to>
    <xdr:sp macro="" textlink="">
      <xdr:nvSpPr>
        <xdr:cNvPr id="9" name="8 Bisel">
          <a:hlinkClick xmlns:r="http://schemas.openxmlformats.org/officeDocument/2006/relationships" r:id="rId3"/>
          <a:extLst>
            <a:ext uri="{FF2B5EF4-FFF2-40B4-BE49-F238E27FC236}">
              <a16:creationId xmlns:a16="http://schemas.microsoft.com/office/drawing/2014/main" id="{00000000-0008-0000-0000-000009000000}"/>
            </a:ext>
          </a:extLst>
        </xdr:cNvPr>
        <xdr:cNvSpPr/>
      </xdr:nvSpPr>
      <xdr:spPr>
        <a:xfrm>
          <a:off x="3894666" y="3397099"/>
          <a:ext cx="2334382" cy="509814"/>
        </a:xfrm>
        <a:prstGeom prst="roundRect">
          <a:avLst/>
        </a:prstGeom>
        <a:ln w="28575">
          <a:solidFill>
            <a:srgbClr val="0096FF"/>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CO" sz="1200" b="1">
              <a:latin typeface="Roboto" panose="02000000000000000000" pitchFamily="2" charset="0"/>
              <a:ea typeface="Roboto" panose="02000000000000000000" pitchFamily="2" charset="0"/>
            </a:rPr>
            <a:t>5.</a:t>
          </a:r>
          <a:r>
            <a:rPr lang="es-CO" sz="1200" b="1" baseline="0">
              <a:latin typeface="Roboto" panose="02000000000000000000" pitchFamily="2" charset="0"/>
              <a:ea typeface="Roboto" panose="02000000000000000000" pitchFamily="2" charset="0"/>
            </a:rPr>
            <a:t> Presupuesto</a:t>
          </a:r>
          <a:endParaRPr lang="es-CO" sz="1200" b="1">
            <a:latin typeface="Roboto" panose="02000000000000000000" pitchFamily="2" charset="0"/>
            <a:ea typeface="Roboto" panose="02000000000000000000" pitchFamily="2" charset="0"/>
          </a:endParaRPr>
        </a:p>
      </xdr:txBody>
    </xdr:sp>
    <xdr:clientData/>
  </xdr:twoCellAnchor>
  <xdr:twoCellAnchor>
    <xdr:from>
      <xdr:col>4</xdr:col>
      <xdr:colOff>387047</xdr:colOff>
      <xdr:row>7</xdr:row>
      <xdr:rowOff>140002</xdr:rowOff>
    </xdr:from>
    <xdr:to>
      <xdr:col>7</xdr:col>
      <xdr:colOff>80883</xdr:colOff>
      <xdr:row>10</xdr:row>
      <xdr:rowOff>173869</xdr:rowOff>
    </xdr:to>
    <xdr:sp macro="" textlink="">
      <xdr:nvSpPr>
        <xdr:cNvPr id="10" name="9 Bisel">
          <a:hlinkClick xmlns:r="http://schemas.openxmlformats.org/officeDocument/2006/relationships" r:id="rId4"/>
          <a:extLst>
            <a:ext uri="{FF2B5EF4-FFF2-40B4-BE49-F238E27FC236}">
              <a16:creationId xmlns:a16="http://schemas.microsoft.com/office/drawing/2014/main" id="{00000000-0008-0000-0000-00000A000000}"/>
            </a:ext>
          </a:extLst>
        </xdr:cNvPr>
        <xdr:cNvSpPr/>
      </xdr:nvSpPr>
      <xdr:spPr>
        <a:xfrm>
          <a:off x="3894666" y="1462919"/>
          <a:ext cx="2324550" cy="600831"/>
        </a:xfrm>
        <a:prstGeom prst="roundRect">
          <a:avLst/>
        </a:prstGeom>
        <a:ln w="28575">
          <a:solidFill>
            <a:srgbClr val="0096FF"/>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CO" sz="1200" b="1">
              <a:latin typeface="Roboto" panose="02000000000000000000" pitchFamily="2" charset="0"/>
              <a:ea typeface="Roboto" panose="02000000000000000000" pitchFamily="2" charset="0"/>
            </a:rPr>
            <a:t>2. Registre objetivos </a:t>
          </a:r>
          <a:br>
            <a:rPr lang="es-CO" sz="1200" b="1">
              <a:latin typeface="Roboto" panose="02000000000000000000" pitchFamily="2" charset="0"/>
              <a:ea typeface="Roboto" panose="02000000000000000000" pitchFamily="2" charset="0"/>
            </a:rPr>
          </a:br>
          <a:r>
            <a:rPr lang="es-CO" sz="1200" b="1">
              <a:latin typeface="Roboto" panose="02000000000000000000" pitchFamily="2" charset="0"/>
              <a:ea typeface="Roboto" panose="02000000000000000000" pitchFamily="2" charset="0"/>
            </a:rPr>
            <a:t>y actividades</a:t>
          </a:r>
        </a:p>
      </xdr:txBody>
    </xdr:sp>
    <xdr:clientData/>
  </xdr:twoCellAnchor>
  <xdr:twoCellAnchor>
    <xdr:from>
      <xdr:col>4</xdr:col>
      <xdr:colOff>387047</xdr:colOff>
      <xdr:row>11</xdr:row>
      <xdr:rowOff>112939</xdr:rowOff>
    </xdr:from>
    <xdr:to>
      <xdr:col>7</xdr:col>
      <xdr:colOff>75597</xdr:colOff>
      <xdr:row>13</xdr:row>
      <xdr:rowOff>188988</xdr:rowOff>
    </xdr:to>
    <xdr:sp macro="" textlink="">
      <xdr:nvSpPr>
        <xdr:cNvPr id="11" name="10 Bisel">
          <a:hlinkClick xmlns:r="http://schemas.openxmlformats.org/officeDocument/2006/relationships" r:id="rId5"/>
          <a:extLst>
            <a:ext uri="{FF2B5EF4-FFF2-40B4-BE49-F238E27FC236}">
              <a16:creationId xmlns:a16="http://schemas.microsoft.com/office/drawing/2014/main" id="{00000000-0008-0000-0000-00000B000000}"/>
            </a:ext>
          </a:extLst>
        </xdr:cNvPr>
        <xdr:cNvSpPr/>
      </xdr:nvSpPr>
      <xdr:spPr>
        <a:xfrm>
          <a:off x="3894666" y="2191808"/>
          <a:ext cx="2319264" cy="454025"/>
        </a:xfrm>
        <a:prstGeom prst="roundRect">
          <a:avLst/>
        </a:prstGeom>
        <a:ln w="28575">
          <a:solidFill>
            <a:srgbClr val="0096F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O" sz="1200" b="1">
              <a:latin typeface="Roboto" panose="02000000000000000000" pitchFamily="2" charset="0"/>
              <a:ea typeface="Roboto" panose="02000000000000000000" pitchFamily="2" charset="0"/>
            </a:rPr>
            <a:t>3.Registre gastos</a:t>
          </a:r>
        </a:p>
      </xdr:txBody>
    </xdr:sp>
    <xdr:clientData/>
  </xdr:twoCellAnchor>
  <xdr:twoCellAnchor>
    <xdr:from>
      <xdr:col>0</xdr:col>
      <xdr:colOff>562579</xdr:colOff>
      <xdr:row>14</xdr:row>
      <xdr:rowOff>19353</xdr:rowOff>
    </xdr:from>
    <xdr:to>
      <xdr:col>3</xdr:col>
      <xdr:colOff>506488</xdr:colOff>
      <xdr:row>21</xdr:row>
      <xdr:rowOff>22679</xdr:rowOff>
    </xdr:to>
    <xdr:sp macro="" textlink="">
      <xdr:nvSpPr>
        <xdr:cNvPr id="14" name="13 CuadroTexto">
          <a:extLst>
            <a:ext uri="{FF2B5EF4-FFF2-40B4-BE49-F238E27FC236}">
              <a16:creationId xmlns:a16="http://schemas.microsoft.com/office/drawing/2014/main" id="{00000000-0008-0000-0000-00000E000000}"/>
            </a:ext>
          </a:extLst>
        </xdr:cNvPr>
        <xdr:cNvSpPr txBox="1"/>
      </xdr:nvSpPr>
      <xdr:spPr>
        <a:xfrm>
          <a:off x="562579" y="2665186"/>
          <a:ext cx="2574623" cy="138671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s-CO" sz="1800" b="0" i="0">
              <a:solidFill>
                <a:schemeClr val="tx1">
                  <a:lumMod val="85000"/>
                  <a:lumOff val="15000"/>
                </a:schemeClr>
              </a:solidFill>
              <a:latin typeface="Roboto Light" panose="02000000000000000000" pitchFamily="2" charset="0"/>
              <a:ea typeface="Roboto Light" panose="02000000000000000000" pitchFamily="2" charset="0"/>
            </a:rPr>
            <a:t>FORMATO</a:t>
          </a:r>
          <a:r>
            <a:rPr lang="es-CO" sz="1800" b="0" i="0" baseline="0">
              <a:solidFill>
                <a:schemeClr val="tx1">
                  <a:lumMod val="85000"/>
                  <a:lumOff val="15000"/>
                </a:schemeClr>
              </a:solidFill>
              <a:latin typeface="Roboto Light" panose="02000000000000000000" pitchFamily="2" charset="0"/>
              <a:ea typeface="Roboto Light" panose="02000000000000000000" pitchFamily="2" charset="0"/>
            </a:rPr>
            <a:t> PRESUPUESTO Y CRONOGRAMA</a:t>
          </a:r>
        </a:p>
      </xdr:txBody>
    </xdr:sp>
    <xdr:clientData/>
  </xdr:twoCellAnchor>
  <xdr:twoCellAnchor>
    <xdr:from>
      <xdr:col>4</xdr:col>
      <xdr:colOff>387047</xdr:colOff>
      <xdr:row>4</xdr:row>
      <xdr:rowOff>129117</xdr:rowOff>
    </xdr:from>
    <xdr:to>
      <xdr:col>7</xdr:col>
      <xdr:colOff>83155</xdr:colOff>
      <xdr:row>7</xdr:row>
      <xdr:rowOff>15119</xdr:rowOff>
    </xdr:to>
    <xdr:sp macro="" textlink="">
      <xdr:nvSpPr>
        <xdr:cNvPr id="16" name="15 Bisel">
          <a:hlinkClick xmlns:r="http://schemas.openxmlformats.org/officeDocument/2006/relationships" r:id="rId6"/>
          <a:extLst>
            <a:ext uri="{FF2B5EF4-FFF2-40B4-BE49-F238E27FC236}">
              <a16:creationId xmlns:a16="http://schemas.microsoft.com/office/drawing/2014/main" id="{00000000-0008-0000-0000-000010000000}"/>
            </a:ext>
          </a:extLst>
        </xdr:cNvPr>
        <xdr:cNvSpPr/>
      </xdr:nvSpPr>
      <xdr:spPr>
        <a:xfrm>
          <a:off x="3894666" y="885069"/>
          <a:ext cx="2326822" cy="452967"/>
        </a:xfrm>
        <a:prstGeom prst="roundRect">
          <a:avLst/>
        </a:prstGeom>
        <a:ln w="28575">
          <a:solidFill>
            <a:srgbClr val="0096FF"/>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CO" sz="1200" b="1">
              <a:latin typeface="Roboto" panose="02000000000000000000" pitchFamily="2" charset="0"/>
              <a:ea typeface="Roboto" panose="02000000000000000000" pitchFamily="2" charset="0"/>
            </a:rPr>
            <a:t>1. Datos del proyecto</a:t>
          </a:r>
        </a:p>
      </xdr:txBody>
    </xdr:sp>
    <xdr:clientData/>
  </xdr:twoCellAnchor>
  <xdr:twoCellAnchor>
    <xdr:from>
      <xdr:col>4</xdr:col>
      <xdr:colOff>387047</xdr:colOff>
      <xdr:row>14</xdr:row>
      <xdr:rowOff>127455</xdr:rowOff>
    </xdr:from>
    <xdr:to>
      <xdr:col>7</xdr:col>
      <xdr:colOff>90715</xdr:colOff>
      <xdr:row>17</xdr:row>
      <xdr:rowOff>40066</xdr:rowOff>
    </xdr:to>
    <xdr:sp macro="" textlink="">
      <xdr:nvSpPr>
        <xdr:cNvPr id="18" name="8 Bisel">
          <a:hlinkClick xmlns:r="http://schemas.openxmlformats.org/officeDocument/2006/relationships" r:id="rId7"/>
          <a:extLst>
            <a:ext uri="{FF2B5EF4-FFF2-40B4-BE49-F238E27FC236}">
              <a16:creationId xmlns:a16="http://schemas.microsoft.com/office/drawing/2014/main" id="{DECAAD50-054A-ADCA-0142-530F64D29279}"/>
            </a:ext>
          </a:extLst>
        </xdr:cNvPr>
        <xdr:cNvSpPr/>
      </xdr:nvSpPr>
      <xdr:spPr>
        <a:xfrm>
          <a:off x="3894666" y="2773288"/>
          <a:ext cx="2334382" cy="509814"/>
        </a:xfrm>
        <a:prstGeom prst="roundRect">
          <a:avLst/>
        </a:prstGeom>
        <a:ln w="28575">
          <a:solidFill>
            <a:srgbClr val="0096F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O" sz="1200" b="1">
              <a:latin typeface="Roboto" panose="02000000000000000000" pitchFamily="2" charset="0"/>
              <a:ea typeface="Roboto" panose="02000000000000000000" pitchFamily="2" charset="0"/>
            </a:rPr>
            <a:t>4.</a:t>
          </a:r>
          <a:r>
            <a:rPr lang="es-CO" sz="1200" b="1" baseline="0">
              <a:latin typeface="Roboto" panose="02000000000000000000" pitchFamily="2" charset="0"/>
              <a:ea typeface="Roboto" panose="02000000000000000000" pitchFamily="2" charset="0"/>
            </a:rPr>
            <a:t> Cronograma</a:t>
          </a:r>
          <a:endParaRPr lang="es-CO" sz="1200" b="1">
            <a:latin typeface="Roboto" panose="02000000000000000000" pitchFamily="2" charset="0"/>
            <a:ea typeface="Roboto" panose="02000000000000000000" pitchFamily="2" charset="0"/>
          </a:endParaRPr>
        </a:p>
      </xdr:txBody>
    </xdr:sp>
    <xdr:clientData/>
  </xdr:twoCellAnchor>
  <xdr:twoCellAnchor editAs="oneCell">
    <xdr:from>
      <xdr:col>8</xdr:col>
      <xdr:colOff>3227</xdr:colOff>
      <xdr:row>7</xdr:row>
      <xdr:rowOff>114220</xdr:rowOff>
    </xdr:from>
    <xdr:to>
      <xdr:col>14</xdr:col>
      <xdr:colOff>559404</xdr:colOff>
      <xdr:row>15</xdr:row>
      <xdr:rowOff>36900</xdr:rowOff>
    </xdr:to>
    <xdr:pic>
      <xdr:nvPicPr>
        <xdr:cNvPr id="4" name="Imagen 3" descr="Habilitar macros en Excel cuando se muestra el mensaje de advertencia">
          <a:extLst>
            <a:ext uri="{FF2B5EF4-FFF2-40B4-BE49-F238E27FC236}">
              <a16:creationId xmlns:a16="http://schemas.microsoft.com/office/drawing/2014/main" id="{DDEAECE3-2050-D9DC-7EDF-16CEFB0D6D5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018465" y="1437137"/>
          <a:ext cx="5817606" cy="1434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710594</xdr:colOff>
      <xdr:row>8</xdr:row>
      <xdr:rowOff>37797</xdr:rowOff>
    </xdr:from>
    <xdr:to>
      <xdr:col>2</xdr:col>
      <xdr:colOff>760526</xdr:colOff>
      <xdr:row>9</xdr:row>
      <xdr:rowOff>153608</xdr:rowOff>
    </xdr:to>
    <xdr:pic>
      <xdr:nvPicPr>
        <xdr:cNvPr id="7" name="Imagen 6">
          <a:extLst>
            <a:ext uri="{FF2B5EF4-FFF2-40B4-BE49-F238E27FC236}">
              <a16:creationId xmlns:a16="http://schemas.microsoft.com/office/drawing/2014/main" id="{5C722E6E-E174-334C-9692-115AE494A9D4}"/>
            </a:ext>
          </a:extLst>
        </xdr:cNvPr>
        <xdr:cNvPicPr>
          <a:picLocks noChangeAspect="1"/>
        </xdr:cNvPicPr>
      </xdr:nvPicPr>
      <xdr:blipFill>
        <a:blip xmlns:r="http://schemas.openxmlformats.org/officeDocument/2006/relationships" r:embed="rId9"/>
        <a:stretch>
          <a:fillRect/>
        </a:stretch>
      </xdr:blipFill>
      <xdr:spPr>
        <a:xfrm>
          <a:off x="1587499" y="1549702"/>
          <a:ext cx="926837" cy="304799"/>
        </a:xfrm>
        <a:prstGeom prst="rect">
          <a:avLst/>
        </a:prstGeom>
      </xdr:spPr>
    </xdr:pic>
    <xdr:clientData/>
  </xdr:twoCellAnchor>
  <xdr:twoCellAnchor editAs="oneCell">
    <xdr:from>
      <xdr:col>0</xdr:col>
      <xdr:colOff>846666</xdr:colOff>
      <xdr:row>0</xdr:row>
      <xdr:rowOff>10057</xdr:rowOff>
    </xdr:from>
    <xdr:to>
      <xdr:col>3</xdr:col>
      <xdr:colOff>635000</xdr:colOff>
      <xdr:row>3</xdr:row>
      <xdr:rowOff>143632</xdr:rowOff>
    </xdr:to>
    <xdr:pic>
      <xdr:nvPicPr>
        <xdr:cNvPr id="8" name="Imagen 7">
          <a:extLst>
            <a:ext uri="{FF2B5EF4-FFF2-40B4-BE49-F238E27FC236}">
              <a16:creationId xmlns:a16="http://schemas.microsoft.com/office/drawing/2014/main" id="{DFC074B9-B62D-534B-90F0-0F518A120F89}"/>
            </a:ext>
          </a:extLst>
        </xdr:cNvPr>
        <xdr:cNvPicPr>
          <a:picLocks noChangeAspect="1"/>
        </xdr:cNvPicPr>
      </xdr:nvPicPr>
      <xdr:blipFill>
        <a:blip xmlns:r="http://schemas.openxmlformats.org/officeDocument/2006/relationships" r:embed="rId10"/>
        <a:stretch>
          <a:fillRect/>
        </a:stretch>
      </xdr:blipFill>
      <xdr:spPr>
        <a:xfrm>
          <a:off x="846666" y="10057"/>
          <a:ext cx="2419048" cy="700539"/>
        </a:xfrm>
        <a:prstGeom prst="rect">
          <a:avLst/>
        </a:prstGeom>
      </xdr:spPr>
    </xdr:pic>
    <xdr:clientData/>
  </xdr:twoCellAnchor>
  <xdr:twoCellAnchor editAs="oneCell">
    <xdr:from>
      <xdr:col>2</xdr:col>
      <xdr:colOff>718154</xdr:colOff>
      <xdr:row>11</xdr:row>
      <xdr:rowOff>90714</xdr:rowOff>
    </xdr:from>
    <xdr:to>
      <xdr:col>3</xdr:col>
      <xdr:colOff>453572</xdr:colOff>
      <xdr:row>15</xdr:row>
      <xdr:rowOff>7862</xdr:rowOff>
    </xdr:to>
    <xdr:pic>
      <xdr:nvPicPr>
        <xdr:cNvPr id="12" name="Imagen 11">
          <a:extLst>
            <a:ext uri="{FF2B5EF4-FFF2-40B4-BE49-F238E27FC236}">
              <a16:creationId xmlns:a16="http://schemas.microsoft.com/office/drawing/2014/main" id="{5A2B80AE-5E47-C543-ADC5-5D255773FCAF}"/>
            </a:ext>
          </a:extLst>
        </xdr:cNvPr>
        <xdr:cNvPicPr>
          <a:picLocks noChangeAspect="1"/>
        </xdr:cNvPicPr>
      </xdr:nvPicPr>
      <xdr:blipFill>
        <a:blip xmlns:r="http://schemas.openxmlformats.org/officeDocument/2006/relationships" r:embed="rId11"/>
        <a:stretch>
          <a:fillRect/>
        </a:stretch>
      </xdr:blipFill>
      <xdr:spPr>
        <a:xfrm>
          <a:off x="2471964" y="2169583"/>
          <a:ext cx="612322" cy="673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28576</xdr:colOff>
      <xdr:row>0</xdr:row>
      <xdr:rowOff>150794</xdr:rowOff>
    </xdr:from>
    <xdr:ext cx="1990724" cy="647699"/>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28576" y="150794"/>
          <a:ext cx="1990724" cy="647699"/>
        </a:xfrm>
        <a:prstGeom prst="rect">
          <a:avLst/>
        </a:prstGeom>
        <a:noFill/>
      </xdr:spPr>
    </xdr:pic>
    <xdr:clientData fLocksWithSheet="0"/>
  </xdr:oneCellAnchor>
  <xdr:twoCellAnchor>
    <xdr:from>
      <xdr:col>1</xdr:col>
      <xdr:colOff>2667000</xdr:colOff>
      <xdr:row>0</xdr:row>
      <xdr:rowOff>296775</xdr:rowOff>
    </xdr:from>
    <xdr:to>
      <xdr:col>1</xdr:col>
      <xdr:colOff>4181475</xdr:colOff>
      <xdr:row>0</xdr:row>
      <xdr:rowOff>630150</xdr:rowOff>
    </xdr:to>
    <xdr:sp macro="" textlink="">
      <xdr:nvSpPr>
        <xdr:cNvPr id="9" name="8 Bisel">
          <a:hlinkClick xmlns:r="http://schemas.openxmlformats.org/officeDocument/2006/relationships" r:id="rId2"/>
          <a:extLst>
            <a:ext uri="{FF2B5EF4-FFF2-40B4-BE49-F238E27FC236}">
              <a16:creationId xmlns:a16="http://schemas.microsoft.com/office/drawing/2014/main" id="{00000000-0008-0000-0100-000009000000}"/>
            </a:ext>
          </a:extLst>
        </xdr:cNvPr>
        <xdr:cNvSpPr/>
      </xdr:nvSpPr>
      <xdr:spPr>
        <a:xfrm>
          <a:off x="2805678" y="296775"/>
          <a:ext cx="1514475" cy="333375"/>
        </a:xfrm>
        <a:prstGeom prst="roundRect">
          <a:avLst/>
        </a:prstGeom>
        <a:solidFill>
          <a:srgbClr val="009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Roboto" panose="02000000000000000000" pitchFamily="2" charset="0"/>
              <a:ea typeface="Roboto" panose="02000000000000000000" pitchFamily="2" charset="0"/>
            </a:rPr>
            <a:t>INSTRUCTIVOS</a:t>
          </a:r>
        </a:p>
      </xdr:txBody>
    </xdr:sp>
    <xdr:clientData/>
  </xdr:twoCellAnchor>
  <xdr:twoCellAnchor>
    <xdr:from>
      <xdr:col>1</xdr:col>
      <xdr:colOff>5991224</xdr:colOff>
      <xdr:row>0</xdr:row>
      <xdr:rowOff>306553</xdr:rowOff>
    </xdr:from>
    <xdr:to>
      <xdr:col>1</xdr:col>
      <xdr:colOff>8315325</xdr:colOff>
      <xdr:row>0</xdr:row>
      <xdr:rowOff>620623</xdr:rowOff>
    </xdr:to>
    <xdr:sp macro="" textlink="">
      <xdr:nvSpPr>
        <xdr:cNvPr id="35" name="34 Bisel">
          <a:hlinkClick xmlns:r="http://schemas.openxmlformats.org/officeDocument/2006/relationships" r:id="rId3"/>
          <a:extLst>
            <a:ext uri="{FF2B5EF4-FFF2-40B4-BE49-F238E27FC236}">
              <a16:creationId xmlns:a16="http://schemas.microsoft.com/office/drawing/2014/main" id="{00000000-0008-0000-0100-000023000000}"/>
            </a:ext>
          </a:extLst>
        </xdr:cNvPr>
        <xdr:cNvSpPr/>
      </xdr:nvSpPr>
      <xdr:spPr>
        <a:xfrm>
          <a:off x="6129902" y="306553"/>
          <a:ext cx="2324101" cy="314070"/>
        </a:xfrm>
        <a:prstGeom prst="roundRect">
          <a:avLst/>
        </a:prstGeom>
        <a:ln w="19050">
          <a:solidFill>
            <a:srgbClr val="009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000" b="1">
              <a:latin typeface="Roboto" panose="02000000000000000000" pitchFamily="2" charset="0"/>
              <a:ea typeface="Roboto" panose="02000000000000000000" pitchFamily="2" charset="0"/>
            </a:rPr>
            <a:t>2. Registre objetivos y actividades</a:t>
          </a:r>
        </a:p>
      </xdr:txBody>
    </xdr:sp>
    <xdr:clientData/>
  </xdr:twoCellAnchor>
  <xdr:twoCellAnchor>
    <xdr:from>
      <xdr:col>1</xdr:col>
      <xdr:colOff>8391525</xdr:colOff>
      <xdr:row>0</xdr:row>
      <xdr:rowOff>310753</xdr:rowOff>
    </xdr:from>
    <xdr:to>
      <xdr:col>1</xdr:col>
      <xdr:colOff>9696451</xdr:colOff>
      <xdr:row>0</xdr:row>
      <xdr:rowOff>620402</xdr:rowOff>
    </xdr:to>
    <xdr:sp macro="" textlink="">
      <xdr:nvSpPr>
        <xdr:cNvPr id="36" name="35 Bisel">
          <a:hlinkClick xmlns:r="http://schemas.openxmlformats.org/officeDocument/2006/relationships" r:id="rId4"/>
          <a:extLst>
            <a:ext uri="{FF2B5EF4-FFF2-40B4-BE49-F238E27FC236}">
              <a16:creationId xmlns:a16="http://schemas.microsoft.com/office/drawing/2014/main" id="{00000000-0008-0000-0100-000024000000}"/>
            </a:ext>
          </a:extLst>
        </xdr:cNvPr>
        <xdr:cNvSpPr/>
      </xdr:nvSpPr>
      <xdr:spPr>
        <a:xfrm>
          <a:off x="8530203" y="310753"/>
          <a:ext cx="1304926" cy="309649"/>
        </a:xfrm>
        <a:prstGeom prst="roundRect">
          <a:avLst/>
        </a:prstGeom>
        <a:ln w="19050">
          <a:solidFill>
            <a:srgbClr val="009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000" b="1">
              <a:latin typeface="Roboto" panose="02000000000000000000" pitchFamily="2" charset="0"/>
              <a:ea typeface="Roboto" panose="02000000000000000000" pitchFamily="2" charset="0"/>
            </a:rPr>
            <a:t>3.Registre gastos</a:t>
          </a:r>
        </a:p>
      </xdr:txBody>
    </xdr:sp>
    <xdr:clientData/>
  </xdr:twoCellAnchor>
  <xdr:twoCellAnchor>
    <xdr:from>
      <xdr:col>1</xdr:col>
      <xdr:colOff>4343400</xdr:colOff>
      <xdr:row>0</xdr:row>
      <xdr:rowOff>308523</xdr:rowOff>
    </xdr:from>
    <xdr:to>
      <xdr:col>1</xdr:col>
      <xdr:colOff>5895975</xdr:colOff>
      <xdr:row>0</xdr:row>
      <xdr:rowOff>622848</xdr:rowOff>
    </xdr:to>
    <xdr:sp macro="" textlink="">
      <xdr:nvSpPr>
        <xdr:cNvPr id="37" name="36 Bisel">
          <a:hlinkClick xmlns:r="http://schemas.openxmlformats.org/officeDocument/2006/relationships" r:id="rId5"/>
          <a:extLst>
            <a:ext uri="{FF2B5EF4-FFF2-40B4-BE49-F238E27FC236}">
              <a16:creationId xmlns:a16="http://schemas.microsoft.com/office/drawing/2014/main" id="{00000000-0008-0000-0100-000025000000}"/>
            </a:ext>
          </a:extLst>
        </xdr:cNvPr>
        <xdr:cNvSpPr/>
      </xdr:nvSpPr>
      <xdr:spPr>
        <a:xfrm>
          <a:off x="4482078" y="308523"/>
          <a:ext cx="1552575" cy="314325"/>
        </a:xfrm>
        <a:prstGeom prst="roundRect">
          <a:avLst/>
        </a:prstGeom>
        <a:ln w="19050">
          <a:solidFill>
            <a:srgbClr val="0096FF"/>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CO" sz="1000" b="1">
              <a:latin typeface="Roboto" panose="02000000000000000000" pitchFamily="2" charset="0"/>
              <a:ea typeface="Roboto" panose="02000000000000000000" pitchFamily="2" charset="0"/>
            </a:rPr>
            <a:t>1. Datos del proyecto</a:t>
          </a:r>
        </a:p>
      </xdr:txBody>
    </xdr:sp>
    <xdr:clientData/>
  </xdr:twoCellAnchor>
  <xdr:twoCellAnchor>
    <xdr:from>
      <xdr:col>1</xdr:col>
      <xdr:colOff>9791699</xdr:colOff>
      <xdr:row>0</xdr:row>
      <xdr:rowOff>309514</xdr:rowOff>
    </xdr:from>
    <xdr:to>
      <xdr:col>3</xdr:col>
      <xdr:colOff>257174</xdr:colOff>
      <xdr:row>0</xdr:row>
      <xdr:rowOff>627701</xdr:rowOff>
    </xdr:to>
    <xdr:sp macro="" textlink="">
      <xdr:nvSpPr>
        <xdr:cNvPr id="38" name="37 Bisel">
          <a:hlinkClick xmlns:r="http://schemas.openxmlformats.org/officeDocument/2006/relationships" r:id="rId6"/>
          <a:extLst>
            <a:ext uri="{FF2B5EF4-FFF2-40B4-BE49-F238E27FC236}">
              <a16:creationId xmlns:a16="http://schemas.microsoft.com/office/drawing/2014/main" id="{00000000-0008-0000-0100-000026000000}"/>
            </a:ext>
          </a:extLst>
        </xdr:cNvPr>
        <xdr:cNvSpPr/>
      </xdr:nvSpPr>
      <xdr:spPr>
        <a:xfrm>
          <a:off x="9915524" y="309514"/>
          <a:ext cx="1209675" cy="318187"/>
        </a:xfrm>
        <a:prstGeom prst="roundRect">
          <a:avLst/>
        </a:prstGeom>
        <a:ln w="19050">
          <a:solidFill>
            <a:srgbClr val="009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000" b="1">
              <a:latin typeface="Roboto" panose="02000000000000000000" pitchFamily="2" charset="0"/>
              <a:ea typeface="Roboto" panose="02000000000000000000" pitchFamily="2" charset="0"/>
            </a:rPr>
            <a:t>4.</a:t>
          </a:r>
          <a:r>
            <a:rPr lang="es-CO" sz="1000" b="1" baseline="0">
              <a:latin typeface="Roboto" panose="02000000000000000000" pitchFamily="2" charset="0"/>
              <a:ea typeface="Roboto" panose="02000000000000000000" pitchFamily="2" charset="0"/>
            </a:rPr>
            <a:t> Presupuesto</a:t>
          </a:r>
          <a:endParaRPr lang="es-CO" sz="1000" b="1">
            <a:latin typeface="Roboto" panose="02000000000000000000" pitchFamily="2" charset="0"/>
            <a:ea typeface="Roboto" panose="02000000000000000000" pitchFamily="2" charset="0"/>
          </a:endParaRPr>
        </a:p>
      </xdr:txBody>
    </xdr:sp>
    <xdr:clientData/>
  </xdr:twoCellAnchor>
  <xdr:twoCellAnchor editAs="oneCell">
    <xdr:from>
      <xdr:col>1</xdr:col>
      <xdr:colOff>2143125</xdr:colOff>
      <xdr:row>0</xdr:row>
      <xdr:rowOff>296154</xdr:rowOff>
    </xdr:from>
    <xdr:to>
      <xdr:col>1</xdr:col>
      <xdr:colOff>2476499</xdr:colOff>
      <xdr:row>0</xdr:row>
      <xdr:rowOff>629528</xdr:rowOff>
    </xdr:to>
    <xdr:pic>
      <xdr:nvPicPr>
        <xdr:cNvPr id="20" name="19 Imagen" descr="C:\Users\Dario.gutierrez.ACERCASA\AppData\Local\Microsoft\Windows\INetCache\IE\1UE0U6SV\start-2398819_640[1].png">
          <a:hlinkClick xmlns:r="http://schemas.openxmlformats.org/officeDocument/2006/relationships" r:id="rId7"/>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8" cstate="print">
          <a:extLst>
            <a:ext uri="{BEBA8EAE-BF5A-486C-A8C5-ECC9F3942E4B}">
              <a14:imgProps xmlns:a14="http://schemas.microsoft.com/office/drawing/2010/main">
                <a14:imgLayer r:embed="rId9">
                  <a14:imgEffect>
                    <a14:colorTemperature colorTemp="11200"/>
                  </a14:imgEffect>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2281803" y="296154"/>
          <a:ext cx="333374" cy="333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299861</xdr:colOff>
      <xdr:row>0</xdr:row>
      <xdr:rowOff>61736</xdr:rowOff>
    </xdr:from>
    <xdr:ext cx="1966734" cy="6000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299861" y="61736"/>
          <a:ext cx="1966734" cy="600075"/>
        </a:xfrm>
        <a:prstGeom prst="rect">
          <a:avLst/>
        </a:prstGeom>
        <a:noFill/>
      </xdr:spPr>
    </xdr:pic>
    <xdr:clientData fLocksWithSheet="0"/>
  </xdr:oneCellAnchor>
  <xdr:twoCellAnchor>
    <xdr:from>
      <xdr:col>0</xdr:col>
      <xdr:colOff>457200</xdr:colOff>
      <xdr:row>3</xdr:row>
      <xdr:rowOff>76200</xdr:rowOff>
    </xdr:from>
    <xdr:to>
      <xdr:col>0</xdr:col>
      <xdr:colOff>1971675</xdr:colOff>
      <xdr:row>5</xdr:row>
      <xdr:rowOff>28575</xdr:rowOff>
    </xdr:to>
    <xdr:sp macro="" textlink="">
      <xdr:nvSpPr>
        <xdr:cNvPr id="18" name="17 Bisel">
          <a:hlinkClick xmlns:r="http://schemas.openxmlformats.org/officeDocument/2006/relationships" r:id="rId2"/>
          <a:extLst>
            <a:ext uri="{FF2B5EF4-FFF2-40B4-BE49-F238E27FC236}">
              <a16:creationId xmlns:a16="http://schemas.microsoft.com/office/drawing/2014/main" id="{00000000-0008-0000-0200-000012000000}"/>
            </a:ext>
          </a:extLst>
        </xdr:cNvPr>
        <xdr:cNvSpPr/>
      </xdr:nvSpPr>
      <xdr:spPr>
        <a:xfrm>
          <a:off x="457200" y="647700"/>
          <a:ext cx="1514475" cy="333375"/>
        </a:xfrm>
        <a:prstGeom prst="roundRect">
          <a:avLst/>
        </a:prstGeom>
        <a:solidFill>
          <a:srgbClr val="009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atin typeface="Roboto" panose="02000000000000000000" pitchFamily="2" charset="0"/>
              <a:ea typeface="Roboto" panose="02000000000000000000" pitchFamily="2" charset="0"/>
            </a:rPr>
            <a:t>INSTRUCTIVOS</a:t>
          </a:r>
        </a:p>
      </xdr:txBody>
    </xdr:sp>
    <xdr:clientData/>
  </xdr:twoCellAnchor>
  <xdr:twoCellAnchor>
    <xdr:from>
      <xdr:col>1</xdr:col>
      <xdr:colOff>342899</xdr:colOff>
      <xdr:row>3</xdr:row>
      <xdr:rowOff>104775</xdr:rowOff>
    </xdr:from>
    <xdr:to>
      <xdr:col>2</xdr:col>
      <xdr:colOff>590550</xdr:colOff>
      <xdr:row>5</xdr:row>
      <xdr:rowOff>19050</xdr:rowOff>
    </xdr:to>
    <xdr:sp macro="" textlink="">
      <xdr:nvSpPr>
        <xdr:cNvPr id="22" name="21 Bisel">
          <a:hlinkClick xmlns:r="http://schemas.openxmlformats.org/officeDocument/2006/relationships" r:id="rId3"/>
          <a:extLst>
            <a:ext uri="{FF2B5EF4-FFF2-40B4-BE49-F238E27FC236}">
              <a16:creationId xmlns:a16="http://schemas.microsoft.com/office/drawing/2014/main" id="{00000000-0008-0000-0200-000016000000}"/>
            </a:ext>
          </a:extLst>
        </xdr:cNvPr>
        <xdr:cNvSpPr/>
      </xdr:nvSpPr>
      <xdr:spPr>
        <a:xfrm>
          <a:off x="3781424" y="676275"/>
          <a:ext cx="2324101" cy="295275"/>
        </a:xfrm>
        <a:prstGeom prst="roundRect">
          <a:avLst/>
        </a:prstGeom>
        <a:ln w="19050">
          <a:solidFill>
            <a:srgbClr val="009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100" b="1">
              <a:latin typeface="Roboto" panose="02000000000000000000" pitchFamily="2" charset="0"/>
              <a:ea typeface="Roboto" panose="02000000000000000000" pitchFamily="2" charset="0"/>
            </a:rPr>
            <a:t>2. Registre objetivos y actividades</a:t>
          </a:r>
        </a:p>
      </xdr:txBody>
    </xdr:sp>
    <xdr:clientData/>
  </xdr:twoCellAnchor>
  <xdr:twoCellAnchor>
    <xdr:from>
      <xdr:col>2</xdr:col>
      <xdr:colOff>666750</xdr:colOff>
      <xdr:row>3</xdr:row>
      <xdr:rowOff>104776</xdr:rowOff>
    </xdr:from>
    <xdr:to>
      <xdr:col>3</xdr:col>
      <xdr:colOff>742951</xdr:colOff>
      <xdr:row>5</xdr:row>
      <xdr:rowOff>28575</xdr:rowOff>
    </xdr:to>
    <xdr:sp macro="" textlink="">
      <xdr:nvSpPr>
        <xdr:cNvPr id="23" name="22 Bisel">
          <a:hlinkClick xmlns:r="http://schemas.openxmlformats.org/officeDocument/2006/relationships" r:id="rId4"/>
          <a:extLst>
            <a:ext uri="{FF2B5EF4-FFF2-40B4-BE49-F238E27FC236}">
              <a16:creationId xmlns:a16="http://schemas.microsoft.com/office/drawing/2014/main" id="{00000000-0008-0000-0200-000017000000}"/>
            </a:ext>
          </a:extLst>
        </xdr:cNvPr>
        <xdr:cNvSpPr/>
      </xdr:nvSpPr>
      <xdr:spPr>
        <a:xfrm>
          <a:off x="6181725" y="676276"/>
          <a:ext cx="1304926" cy="304799"/>
        </a:xfrm>
        <a:prstGeom prst="roundRect">
          <a:avLst/>
        </a:prstGeom>
        <a:ln w="19050">
          <a:solidFill>
            <a:srgbClr val="009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100" b="1">
              <a:latin typeface="Roboto" panose="02000000000000000000" pitchFamily="2" charset="0"/>
              <a:ea typeface="Roboto" panose="02000000000000000000" pitchFamily="2" charset="0"/>
            </a:rPr>
            <a:t>3.Registre gastos</a:t>
          </a:r>
        </a:p>
      </xdr:txBody>
    </xdr:sp>
    <xdr:clientData/>
  </xdr:twoCellAnchor>
  <xdr:twoCellAnchor>
    <xdr:from>
      <xdr:col>0</xdr:col>
      <xdr:colOff>2133600</xdr:colOff>
      <xdr:row>3</xdr:row>
      <xdr:rowOff>95250</xdr:rowOff>
    </xdr:from>
    <xdr:to>
      <xdr:col>1</xdr:col>
      <xdr:colOff>247650</xdr:colOff>
      <xdr:row>5</xdr:row>
      <xdr:rowOff>28575</xdr:rowOff>
    </xdr:to>
    <xdr:sp macro="" textlink="">
      <xdr:nvSpPr>
        <xdr:cNvPr id="24" name="23 Bisel">
          <a:hlinkClick xmlns:r="http://schemas.openxmlformats.org/officeDocument/2006/relationships" r:id="rId5"/>
          <a:extLst>
            <a:ext uri="{FF2B5EF4-FFF2-40B4-BE49-F238E27FC236}">
              <a16:creationId xmlns:a16="http://schemas.microsoft.com/office/drawing/2014/main" id="{00000000-0008-0000-0200-000018000000}"/>
            </a:ext>
          </a:extLst>
        </xdr:cNvPr>
        <xdr:cNvSpPr/>
      </xdr:nvSpPr>
      <xdr:spPr>
        <a:xfrm>
          <a:off x="2133600" y="666750"/>
          <a:ext cx="1552575" cy="314325"/>
        </a:xfrm>
        <a:prstGeom prst="roundRect">
          <a:avLst/>
        </a:prstGeom>
        <a:ln w="19050">
          <a:solidFill>
            <a:srgbClr val="009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100" b="1">
              <a:latin typeface="Roboto" panose="02000000000000000000" pitchFamily="2" charset="0"/>
              <a:ea typeface="Roboto" panose="02000000000000000000" pitchFamily="2" charset="0"/>
            </a:rPr>
            <a:t>1. Datos del proyecto</a:t>
          </a:r>
        </a:p>
      </xdr:txBody>
    </xdr:sp>
    <xdr:clientData/>
  </xdr:twoCellAnchor>
  <xdr:twoCellAnchor>
    <xdr:from>
      <xdr:col>3</xdr:col>
      <xdr:colOff>838199</xdr:colOff>
      <xdr:row>3</xdr:row>
      <xdr:rowOff>102017</xdr:rowOff>
    </xdr:from>
    <xdr:to>
      <xdr:col>4</xdr:col>
      <xdr:colOff>238124</xdr:colOff>
      <xdr:row>5</xdr:row>
      <xdr:rowOff>26458</xdr:rowOff>
    </xdr:to>
    <xdr:sp macro="" textlink="">
      <xdr:nvSpPr>
        <xdr:cNvPr id="25" name="24 Bisel">
          <a:hlinkClick xmlns:r="http://schemas.openxmlformats.org/officeDocument/2006/relationships" r:id="rId6"/>
          <a:extLst>
            <a:ext uri="{FF2B5EF4-FFF2-40B4-BE49-F238E27FC236}">
              <a16:creationId xmlns:a16="http://schemas.microsoft.com/office/drawing/2014/main" id="{00000000-0008-0000-0200-000019000000}"/>
            </a:ext>
          </a:extLst>
        </xdr:cNvPr>
        <xdr:cNvSpPr/>
      </xdr:nvSpPr>
      <xdr:spPr>
        <a:xfrm>
          <a:off x="8048624" y="787817"/>
          <a:ext cx="1266825" cy="381641"/>
        </a:xfrm>
        <a:prstGeom prst="roundRect">
          <a:avLst/>
        </a:prstGeom>
        <a:ln w="19050">
          <a:solidFill>
            <a:srgbClr val="009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100" b="1">
              <a:latin typeface="Roboto" panose="02000000000000000000" pitchFamily="2" charset="0"/>
              <a:ea typeface="Roboto" panose="02000000000000000000" pitchFamily="2" charset="0"/>
            </a:rPr>
            <a:t>4.</a:t>
          </a:r>
          <a:r>
            <a:rPr lang="es-CO" sz="1100" b="1" baseline="0">
              <a:latin typeface="Roboto" panose="02000000000000000000" pitchFamily="2" charset="0"/>
              <a:ea typeface="Roboto" panose="02000000000000000000" pitchFamily="2" charset="0"/>
            </a:rPr>
            <a:t> Presupuesto</a:t>
          </a:r>
          <a:endParaRPr lang="es-CO" sz="1100" b="1">
            <a:latin typeface="Roboto" panose="02000000000000000000" pitchFamily="2" charset="0"/>
            <a:ea typeface="Roboto" panose="02000000000000000000" pitchFamily="2" charset="0"/>
          </a:endParaRPr>
        </a:p>
      </xdr:txBody>
    </xdr:sp>
    <xdr:clientData/>
  </xdr:twoCellAnchor>
  <xdr:twoCellAnchor editAs="oneCell">
    <xdr:from>
      <xdr:col>0</xdr:col>
      <xdr:colOff>2462746</xdr:colOff>
      <xdr:row>0</xdr:row>
      <xdr:rowOff>197203</xdr:rowOff>
    </xdr:from>
    <xdr:to>
      <xdr:col>0</xdr:col>
      <xdr:colOff>2796120</xdr:colOff>
      <xdr:row>2</xdr:row>
      <xdr:rowOff>79022</xdr:rowOff>
    </xdr:to>
    <xdr:pic>
      <xdr:nvPicPr>
        <xdr:cNvPr id="13" name="12 Imagen" descr="C:\Users\Dario.gutierrez.ACERCASA\AppData\Local\Microsoft\Windows\INetCache\IE\1UE0U6SV\start-2398819_640[1].png">
          <a:hlinkClick xmlns:r="http://schemas.openxmlformats.org/officeDocument/2006/relationships" r:id="rId7"/>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8" cstate="print">
          <a:extLst>
            <a:ext uri="{BEBA8EAE-BF5A-486C-A8C5-ECC9F3942E4B}">
              <a14:imgProps xmlns:a14="http://schemas.microsoft.com/office/drawing/2010/main">
                <a14:imgLayer r:embed="rId9">
                  <a14:imgEffect>
                    <a14:colorTemperature colorTemp="11200"/>
                  </a14:imgEffect>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2462746" y="197203"/>
          <a:ext cx="333374" cy="340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xdr:colOff>
      <xdr:row>0</xdr:row>
      <xdr:rowOff>0</xdr:rowOff>
    </xdr:from>
    <xdr:ext cx="1771727" cy="54876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1" y="0"/>
          <a:ext cx="1771727" cy="548765"/>
        </a:xfrm>
        <a:prstGeom prst="rect">
          <a:avLst/>
        </a:prstGeom>
        <a:noFill/>
      </xdr:spPr>
    </xdr:pic>
    <xdr:clientData fLocksWithSheet="0"/>
  </xdr:oneCellAnchor>
  <xdr:twoCellAnchor>
    <xdr:from>
      <xdr:col>0</xdr:col>
      <xdr:colOff>211666</xdr:colOff>
      <xdr:row>2</xdr:row>
      <xdr:rowOff>95250</xdr:rowOff>
    </xdr:from>
    <xdr:to>
      <xdr:col>0</xdr:col>
      <xdr:colOff>1726141</xdr:colOff>
      <xdr:row>4</xdr:row>
      <xdr:rowOff>104775</xdr:rowOff>
    </xdr:to>
    <xdr:sp macro="" textlink="">
      <xdr:nvSpPr>
        <xdr:cNvPr id="18" name="17 Bisel">
          <a:hlinkClick xmlns:r="http://schemas.openxmlformats.org/officeDocument/2006/relationships" r:id="rId2"/>
          <a:extLst>
            <a:ext uri="{FF2B5EF4-FFF2-40B4-BE49-F238E27FC236}">
              <a16:creationId xmlns:a16="http://schemas.microsoft.com/office/drawing/2014/main" id="{00000000-0008-0000-0300-000012000000}"/>
            </a:ext>
          </a:extLst>
        </xdr:cNvPr>
        <xdr:cNvSpPr/>
      </xdr:nvSpPr>
      <xdr:spPr>
        <a:xfrm>
          <a:off x="211666" y="557781"/>
          <a:ext cx="1514475" cy="370142"/>
        </a:xfrm>
        <a:prstGeom prst="roundRect">
          <a:avLst/>
        </a:prstGeom>
        <a:solidFill>
          <a:srgbClr val="009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atin typeface="Roboto" panose="02000000000000000000" pitchFamily="2" charset="0"/>
              <a:ea typeface="Roboto" panose="02000000000000000000" pitchFamily="2" charset="0"/>
            </a:rPr>
            <a:t>INSTRUCTIVOS</a:t>
          </a:r>
        </a:p>
      </xdr:txBody>
    </xdr:sp>
    <xdr:clientData/>
  </xdr:twoCellAnchor>
  <xdr:twoCellAnchor>
    <xdr:from>
      <xdr:col>1</xdr:col>
      <xdr:colOff>1781175</xdr:colOff>
      <xdr:row>2</xdr:row>
      <xdr:rowOff>123826</xdr:rowOff>
    </xdr:from>
    <xdr:to>
      <xdr:col>2</xdr:col>
      <xdr:colOff>752476</xdr:colOff>
      <xdr:row>4</xdr:row>
      <xdr:rowOff>104775</xdr:rowOff>
    </xdr:to>
    <xdr:sp macro="" textlink="">
      <xdr:nvSpPr>
        <xdr:cNvPr id="23" name="22 Bisel">
          <a:hlinkClick xmlns:r="http://schemas.openxmlformats.org/officeDocument/2006/relationships" r:id="rId3"/>
          <a:extLst>
            <a:ext uri="{FF2B5EF4-FFF2-40B4-BE49-F238E27FC236}">
              <a16:creationId xmlns:a16="http://schemas.microsoft.com/office/drawing/2014/main" id="{00000000-0008-0000-0300-000017000000}"/>
            </a:ext>
          </a:extLst>
        </xdr:cNvPr>
        <xdr:cNvSpPr/>
      </xdr:nvSpPr>
      <xdr:spPr>
        <a:xfrm>
          <a:off x="3371850" y="476251"/>
          <a:ext cx="1304926" cy="304799"/>
        </a:xfrm>
        <a:prstGeom prst="roundRect">
          <a:avLst/>
        </a:prstGeom>
        <a:ln w="19050">
          <a:solidFill>
            <a:srgbClr val="009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000" b="1">
              <a:latin typeface="Roboto" panose="02000000000000000000" pitchFamily="2" charset="0"/>
              <a:ea typeface="Roboto" panose="02000000000000000000" pitchFamily="2" charset="0"/>
            </a:rPr>
            <a:t>3.Cronograma</a:t>
          </a:r>
        </a:p>
      </xdr:txBody>
    </xdr:sp>
    <xdr:clientData/>
  </xdr:twoCellAnchor>
  <xdr:twoCellAnchor>
    <xdr:from>
      <xdr:col>1</xdr:col>
      <xdr:colOff>85725</xdr:colOff>
      <xdr:row>2</xdr:row>
      <xdr:rowOff>114300</xdr:rowOff>
    </xdr:from>
    <xdr:to>
      <xdr:col>1</xdr:col>
      <xdr:colOff>1638300</xdr:colOff>
      <xdr:row>4</xdr:row>
      <xdr:rowOff>104775</xdr:rowOff>
    </xdr:to>
    <xdr:sp macro="" textlink="">
      <xdr:nvSpPr>
        <xdr:cNvPr id="24" name="23 Bisel">
          <a:hlinkClick xmlns:r="http://schemas.openxmlformats.org/officeDocument/2006/relationships" r:id="rId4"/>
          <a:extLst>
            <a:ext uri="{FF2B5EF4-FFF2-40B4-BE49-F238E27FC236}">
              <a16:creationId xmlns:a16="http://schemas.microsoft.com/office/drawing/2014/main" id="{00000000-0008-0000-0300-000018000000}"/>
            </a:ext>
          </a:extLst>
        </xdr:cNvPr>
        <xdr:cNvSpPr/>
      </xdr:nvSpPr>
      <xdr:spPr>
        <a:xfrm>
          <a:off x="1676400" y="466725"/>
          <a:ext cx="1552575" cy="314325"/>
        </a:xfrm>
        <a:prstGeom prst="roundRect">
          <a:avLst/>
        </a:prstGeom>
        <a:ln w="19050">
          <a:solidFill>
            <a:srgbClr val="009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000" b="1">
              <a:latin typeface="Roboto" panose="02000000000000000000" pitchFamily="2" charset="0"/>
              <a:ea typeface="Roboto" panose="02000000000000000000" pitchFamily="2" charset="0"/>
            </a:rPr>
            <a:t>1. Datos del proyecto</a:t>
          </a:r>
        </a:p>
      </xdr:txBody>
    </xdr:sp>
    <xdr:clientData/>
  </xdr:twoCellAnchor>
  <xdr:twoCellAnchor>
    <xdr:from>
      <xdr:col>2</xdr:col>
      <xdr:colOff>876298</xdr:colOff>
      <xdr:row>2</xdr:row>
      <xdr:rowOff>129887</xdr:rowOff>
    </xdr:from>
    <xdr:to>
      <xdr:col>3</xdr:col>
      <xdr:colOff>800099</xdr:colOff>
      <xdr:row>4</xdr:row>
      <xdr:rowOff>109753</xdr:rowOff>
    </xdr:to>
    <xdr:sp macro="" textlink="">
      <xdr:nvSpPr>
        <xdr:cNvPr id="25" name="24 Bisel">
          <a:hlinkClick xmlns:r="http://schemas.openxmlformats.org/officeDocument/2006/relationships" r:id="rId5"/>
          <a:extLst>
            <a:ext uri="{FF2B5EF4-FFF2-40B4-BE49-F238E27FC236}">
              <a16:creationId xmlns:a16="http://schemas.microsoft.com/office/drawing/2014/main" id="{00000000-0008-0000-0300-000019000000}"/>
            </a:ext>
          </a:extLst>
        </xdr:cNvPr>
        <xdr:cNvSpPr/>
      </xdr:nvSpPr>
      <xdr:spPr>
        <a:xfrm>
          <a:off x="5360496" y="592418"/>
          <a:ext cx="1538739" cy="340483"/>
        </a:xfrm>
        <a:prstGeom prst="roundRect">
          <a:avLst/>
        </a:prstGeom>
        <a:ln w="19050">
          <a:solidFill>
            <a:srgbClr val="009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000" b="1">
              <a:latin typeface="Roboto" panose="02000000000000000000" pitchFamily="2" charset="0"/>
              <a:ea typeface="Roboto" panose="02000000000000000000" pitchFamily="2" charset="0"/>
            </a:rPr>
            <a:t>4.</a:t>
          </a:r>
          <a:r>
            <a:rPr lang="es-CO" sz="1000" b="1" baseline="0">
              <a:latin typeface="Roboto" panose="02000000000000000000" pitchFamily="2" charset="0"/>
              <a:ea typeface="Roboto" panose="02000000000000000000" pitchFamily="2" charset="0"/>
            </a:rPr>
            <a:t> Registre gastos</a:t>
          </a:r>
          <a:endParaRPr lang="es-CO" sz="1000" b="1">
            <a:latin typeface="Roboto" panose="02000000000000000000" pitchFamily="2" charset="0"/>
            <a:ea typeface="Roboto" panose="02000000000000000000" pitchFamily="2" charset="0"/>
          </a:endParaRPr>
        </a:p>
      </xdr:txBody>
    </xdr:sp>
    <xdr:clientData/>
  </xdr:twoCellAnchor>
  <xdr:twoCellAnchor editAs="oneCell">
    <xdr:from>
      <xdr:col>1</xdr:col>
      <xdr:colOff>76200</xdr:colOff>
      <xdr:row>0</xdr:row>
      <xdr:rowOff>47625</xdr:rowOff>
    </xdr:from>
    <xdr:to>
      <xdr:col>1</xdr:col>
      <xdr:colOff>409574</xdr:colOff>
      <xdr:row>1</xdr:row>
      <xdr:rowOff>219074</xdr:rowOff>
    </xdr:to>
    <xdr:pic>
      <xdr:nvPicPr>
        <xdr:cNvPr id="13" name="12 Imagen" descr="C:\Users\Dario.gutierrez.ACERCASA\AppData\Local\Microsoft\Windows\INetCache\IE\1UE0U6SV\start-2398819_640[1].png">
          <a:hlinkClick xmlns:r="http://schemas.openxmlformats.org/officeDocument/2006/relationships" r:id="rId6"/>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colorTemperature colorTemp="11200"/>
                  </a14:imgEffect>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1892300" y="47625"/>
          <a:ext cx="333374" cy="349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895349</xdr:colOff>
      <xdr:row>2</xdr:row>
      <xdr:rowOff>139412</xdr:rowOff>
    </xdr:from>
    <xdr:to>
      <xdr:col>3</xdr:col>
      <xdr:colOff>2228850</xdr:colOff>
      <xdr:row>4</xdr:row>
      <xdr:rowOff>109753</xdr:rowOff>
    </xdr:to>
    <xdr:sp macro="" textlink="">
      <xdr:nvSpPr>
        <xdr:cNvPr id="3" name="24 Bisel">
          <a:hlinkClick xmlns:r="http://schemas.openxmlformats.org/officeDocument/2006/relationships" r:id="rId9"/>
          <a:extLst>
            <a:ext uri="{FF2B5EF4-FFF2-40B4-BE49-F238E27FC236}">
              <a16:creationId xmlns:a16="http://schemas.microsoft.com/office/drawing/2014/main" id="{54E6A542-CC49-41B5-A558-B17F91816401}"/>
            </a:ext>
          </a:extLst>
        </xdr:cNvPr>
        <xdr:cNvSpPr/>
      </xdr:nvSpPr>
      <xdr:spPr>
        <a:xfrm>
          <a:off x="6994485" y="601943"/>
          <a:ext cx="1333501" cy="330958"/>
        </a:xfrm>
        <a:prstGeom prst="roundRect">
          <a:avLst/>
        </a:prstGeom>
        <a:ln w="19050">
          <a:solidFill>
            <a:srgbClr val="009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000" b="1">
              <a:latin typeface="Roboto" panose="02000000000000000000" pitchFamily="2" charset="0"/>
              <a:ea typeface="Roboto" panose="02000000000000000000" pitchFamily="2" charset="0"/>
            </a:rPr>
            <a:t>5.</a:t>
          </a:r>
          <a:r>
            <a:rPr lang="es-CO" sz="1000" b="1" baseline="0">
              <a:latin typeface="Roboto" panose="02000000000000000000" pitchFamily="2" charset="0"/>
              <a:ea typeface="Roboto" panose="02000000000000000000" pitchFamily="2" charset="0"/>
            </a:rPr>
            <a:t> Presupuesto</a:t>
          </a:r>
          <a:endParaRPr lang="es-CO" sz="1000" b="1">
            <a:latin typeface="Roboto" panose="02000000000000000000" pitchFamily="2" charset="0"/>
            <a:ea typeface="Roboto" panose="02000000000000000000" pitchFamily="2" charset="0"/>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552450</xdr:colOff>
      <xdr:row>5</xdr:row>
      <xdr:rowOff>0</xdr:rowOff>
    </xdr:from>
    <xdr:ext cx="2114550" cy="923925"/>
    <xdr:sp macro="" textlink="">
      <xdr:nvSpPr>
        <xdr:cNvPr id="2" name="Shape 3">
          <a:extLst>
            <a:ext uri="{FF2B5EF4-FFF2-40B4-BE49-F238E27FC236}">
              <a16:creationId xmlns:a16="http://schemas.microsoft.com/office/drawing/2014/main" id="{00000000-0008-0000-0600-000002000000}"/>
            </a:ext>
          </a:extLst>
        </xdr:cNvPr>
        <xdr:cNvSpPr/>
      </xdr:nvSpPr>
      <xdr:spPr>
        <a:xfrm>
          <a:off x="5029200" y="561975"/>
          <a:ext cx="2114550" cy="92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xdr:col>
      <xdr:colOff>0</xdr:colOff>
      <xdr:row>5</xdr:row>
      <xdr:rowOff>0</xdr:rowOff>
    </xdr:from>
    <xdr:ext cx="352425" cy="352425"/>
    <xdr:sp macro="" textlink="">
      <xdr:nvSpPr>
        <xdr:cNvPr id="3" name="Shape 4">
          <a:extLst>
            <a:ext uri="{FF2B5EF4-FFF2-40B4-BE49-F238E27FC236}">
              <a16:creationId xmlns:a16="http://schemas.microsoft.com/office/drawing/2014/main" id="{00000000-0008-0000-0600-000003000000}"/>
            </a:ext>
          </a:extLst>
        </xdr:cNvPr>
        <xdr:cNvSpPr/>
      </xdr:nvSpPr>
      <xdr:spPr>
        <a:xfrm>
          <a:off x="2200275" y="561975"/>
          <a:ext cx="352425" cy="352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0</xdr:col>
      <xdr:colOff>65051</xdr:colOff>
      <xdr:row>1</xdr:row>
      <xdr:rowOff>97526</xdr:rowOff>
    </xdr:from>
    <xdr:ext cx="1760018" cy="569761"/>
    <xdr:pic>
      <xdr:nvPicPr>
        <xdr:cNvPr id="5" name="image1.png">
          <a:extLst>
            <a:ext uri="{FF2B5EF4-FFF2-40B4-BE49-F238E27FC236}">
              <a16:creationId xmlns:a16="http://schemas.microsoft.com/office/drawing/2014/main" id="{5F1FE2C5-300B-45DF-AC8F-884A847BBA93}"/>
            </a:ext>
          </a:extLst>
        </xdr:cNvPr>
        <xdr:cNvPicPr preferRelativeResize="0"/>
      </xdr:nvPicPr>
      <xdr:blipFill>
        <a:blip xmlns:r="http://schemas.openxmlformats.org/officeDocument/2006/relationships" r:embed="rId1" cstate="print"/>
        <a:stretch>
          <a:fillRect/>
        </a:stretch>
      </xdr:blipFill>
      <xdr:spPr>
        <a:xfrm>
          <a:off x="65051" y="291255"/>
          <a:ext cx="1760018" cy="569761"/>
        </a:xfrm>
        <a:prstGeom prst="rect">
          <a:avLst/>
        </a:prstGeom>
        <a:noFill/>
      </xdr:spPr>
    </xdr:pic>
    <xdr:clientData fLocksWithSheet="0"/>
  </xdr:oneCellAnchor>
  <xdr:twoCellAnchor editAs="oneCell">
    <xdr:from>
      <xdr:col>1</xdr:col>
      <xdr:colOff>1567052</xdr:colOff>
      <xdr:row>1</xdr:row>
      <xdr:rowOff>139912</xdr:rowOff>
    </xdr:from>
    <xdr:to>
      <xdr:col>2</xdr:col>
      <xdr:colOff>298374</xdr:colOff>
      <xdr:row>3</xdr:row>
      <xdr:rowOff>121722</xdr:rowOff>
    </xdr:to>
    <xdr:pic>
      <xdr:nvPicPr>
        <xdr:cNvPr id="11" name="12 Imagen" descr="C:\Users\Dario.gutierrez.ACERCASA\AppData\Local\Microsoft\Windows\INetCache\IE\1UE0U6SV\start-2398819_640[1].png">
          <a:hlinkClick xmlns:r="http://schemas.openxmlformats.org/officeDocument/2006/relationships" r:id="rId2"/>
          <a:extLst>
            <a:ext uri="{FF2B5EF4-FFF2-40B4-BE49-F238E27FC236}">
              <a16:creationId xmlns:a16="http://schemas.microsoft.com/office/drawing/2014/main" id="{80AC6FE9-CD57-46D0-BAD0-FFDAB16AD98C}"/>
            </a:ext>
          </a:extLst>
        </xdr:cNvPr>
        <xdr:cNvPicPr>
          <a:picLocks noChangeAspect="1" noChangeArrowheads="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colorTemperature colorTemp="11200"/>
                  </a14:imgEffect>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1762142" y="335002"/>
          <a:ext cx="406804" cy="3719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377597</xdr:colOff>
      <xdr:row>1</xdr:row>
      <xdr:rowOff>127000</xdr:rowOff>
    </xdr:from>
    <xdr:to>
      <xdr:col>13</xdr:col>
      <xdr:colOff>103282</xdr:colOff>
      <xdr:row>3</xdr:row>
      <xdr:rowOff>142875</xdr:rowOff>
    </xdr:to>
    <xdr:grpSp>
      <xdr:nvGrpSpPr>
        <xdr:cNvPr id="8" name="Grupo 7">
          <a:extLst>
            <a:ext uri="{FF2B5EF4-FFF2-40B4-BE49-F238E27FC236}">
              <a16:creationId xmlns:a16="http://schemas.microsoft.com/office/drawing/2014/main" id="{9AD8DFFE-F746-5D40-87CB-22F170A916C3}"/>
            </a:ext>
          </a:extLst>
        </xdr:cNvPr>
        <xdr:cNvGrpSpPr/>
      </xdr:nvGrpSpPr>
      <xdr:grpSpPr>
        <a:xfrm>
          <a:off x="2351452" y="322090"/>
          <a:ext cx="9675294" cy="406056"/>
          <a:chOff x="23678444" y="10879667"/>
          <a:chExt cx="10337012" cy="410986"/>
        </a:xfrm>
      </xdr:grpSpPr>
      <xdr:sp macro="" textlink="">
        <xdr:nvSpPr>
          <xdr:cNvPr id="12" name="17 Bisel">
            <a:hlinkClick xmlns:r="http://schemas.openxmlformats.org/officeDocument/2006/relationships" r:id="rId5"/>
            <a:extLst>
              <a:ext uri="{FF2B5EF4-FFF2-40B4-BE49-F238E27FC236}">
                <a16:creationId xmlns:a16="http://schemas.microsoft.com/office/drawing/2014/main" id="{5A53934B-FF1B-504B-A184-7362EBB86A6C}"/>
              </a:ext>
            </a:extLst>
          </xdr:cNvPr>
          <xdr:cNvSpPr/>
        </xdr:nvSpPr>
        <xdr:spPr>
          <a:xfrm>
            <a:off x="23678444" y="10879667"/>
            <a:ext cx="1514475" cy="410986"/>
          </a:xfrm>
          <a:prstGeom prst="roundRect">
            <a:avLst/>
          </a:prstGeom>
          <a:solidFill>
            <a:srgbClr val="009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atin typeface="Roboto" panose="02000000000000000000" pitchFamily="2" charset="0"/>
                <a:ea typeface="Roboto" panose="02000000000000000000" pitchFamily="2" charset="0"/>
              </a:rPr>
              <a:t>INSTRUCTIVOS</a:t>
            </a:r>
          </a:p>
        </xdr:txBody>
      </xdr:sp>
      <xdr:sp macro="" textlink="">
        <xdr:nvSpPr>
          <xdr:cNvPr id="13" name="21 Bisel">
            <a:hlinkClick xmlns:r="http://schemas.openxmlformats.org/officeDocument/2006/relationships" r:id="rId6"/>
            <a:extLst>
              <a:ext uri="{FF2B5EF4-FFF2-40B4-BE49-F238E27FC236}">
                <a16:creationId xmlns:a16="http://schemas.microsoft.com/office/drawing/2014/main" id="{98D5E860-4A06-5046-A9C0-2540E6EE5295}"/>
              </a:ext>
            </a:extLst>
          </xdr:cNvPr>
          <xdr:cNvSpPr/>
        </xdr:nvSpPr>
        <xdr:spPr>
          <a:xfrm>
            <a:off x="27488796" y="10908242"/>
            <a:ext cx="2911123" cy="372886"/>
          </a:xfrm>
          <a:prstGeom prst="roundRect">
            <a:avLst/>
          </a:prstGeom>
          <a:ln w="19050">
            <a:solidFill>
              <a:srgbClr val="009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100" b="1">
                <a:latin typeface="Roboto" panose="02000000000000000000" pitchFamily="2" charset="0"/>
                <a:ea typeface="Roboto" panose="02000000000000000000" pitchFamily="2" charset="0"/>
              </a:rPr>
              <a:t>2. Registre objetivos y actividades</a:t>
            </a:r>
          </a:p>
        </xdr:txBody>
      </xdr:sp>
      <xdr:sp macro="" textlink="">
        <xdr:nvSpPr>
          <xdr:cNvPr id="14" name="22 Bisel">
            <a:hlinkClick xmlns:r="http://schemas.openxmlformats.org/officeDocument/2006/relationships" r:id="rId7"/>
            <a:extLst>
              <a:ext uri="{FF2B5EF4-FFF2-40B4-BE49-F238E27FC236}">
                <a16:creationId xmlns:a16="http://schemas.microsoft.com/office/drawing/2014/main" id="{948E9F83-01A2-6844-B963-77AC0DAB50F1}"/>
              </a:ext>
            </a:extLst>
          </xdr:cNvPr>
          <xdr:cNvSpPr/>
        </xdr:nvSpPr>
        <xdr:spPr>
          <a:xfrm>
            <a:off x="30476119" y="10908243"/>
            <a:ext cx="1725437" cy="382410"/>
          </a:xfrm>
          <a:prstGeom prst="roundRect">
            <a:avLst/>
          </a:prstGeom>
          <a:ln w="19050">
            <a:solidFill>
              <a:srgbClr val="009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100" b="1">
                <a:latin typeface="Roboto" panose="02000000000000000000" pitchFamily="2" charset="0"/>
                <a:ea typeface="Roboto" panose="02000000000000000000" pitchFamily="2" charset="0"/>
              </a:rPr>
              <a:t>3.Registre gastos</a:t>
            </a:r>
          </a:p>
        </xdr:txBody>
      </xdr:sp>
      <xdr:sp macro="" textlink="">
        <xdr:nvSpPr>
          <xdr:cNvPr id="15" name="23 Bisel">
            <a:hlinkClick xmlns:r="http://schemas.openxmlformats.org/officeDocument/2006/relationships" r:id="rId8"/>
            <a:extLst>
              <a:ext uri="{FF2B5EF4-FFF2-40B4-BE49-F238E27FC236}">
                <a16:creationId xmlns:a16="http://schemas.microsoft.com/office/drawing/2014/main" id="{AFA8293D-F6F0-8F40-97AC-A0E661579181}"/>
              </a:ext>
            </a:extLst>
          </xdr:cNvPr>
          <xdr:cNvSpPr/>
        </xdr:nvSpPr>
        <xdr:spPr>
          <a:xfrm>
            <a:off x="25354844" y="10898717"/>
            <a:ext cx="2038703" cy="391936"/>
          </a:xfrm>
          <a:prstGeom prst="roundRect">
            <a:avLst/>
          </a:prstGeom>
          <a:ln w="19050">
            <a:solidFill>
              <a:srgbClr val="009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100" b="1">
                <a:latin typeface="Roboto" panose="02000000000000000000" pitchFamily="2" charset="0"/>
                <a:ea typeface="Roboto" panose="02000000000000000000" pitchFamily="2" charset="0"/>
              </a:rPr>
              <a:t>1. Datos del proyecto</a:t>
            </a:r>
          </a:p>
        </xdr:txBody>
      </xdr:sp>
      <xdr:sp macro="" textlink="">
        <xdr:nvSpPr>
          <xdr:cNvPr id="16" name="24 Bisel">
            <a:hlinkClick xmlns:r="http://schemas.openxmlformats.org/officeDocument/2006/relationships" r:id="rId9"/>
            <a:extLst>
              <a:ext uri="{FF2B5EF4-FFF2-40B4-BE49-F238E27FC236}">
                <a16:creationId xmlns:a16="http://schemas.microsoft.com/office/drawing/2014/main" id="{1EE325C7-8796-0943-B729-BEA16753A173}"/>
              </a:ext>
            </a:extLst>
          </xdr:cNvPr>
          <xdr:cNvSpPr/>
        </xdr:nvSpPr>
        <xdr:spPr>
          <a:xfrm>
            <a:off x="32296804" y="10905484"/>
            <a:ext cx="1718652" cy="383052"/>
          </a:xfrm>
          <a:prstGeom prst="roundRect">
            <a:avLst/>
          </a:prstGeom>
          <a:ln w="19050">
            <a:solidFill>
              <a:srgbClr val="009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100" b="1">
                <a:latin typeface="Roboto" panose="02000000000000000000" pitchFamily="2" charset="0"/>
                <a:ea typeface="Roboto" panose="02000000000000000000" pitchFamily="2" charset="0"/>
              </a:rPr>
              <a:t>4.</a:t>
            </a:r>
            <a:r>
              <a:rPr lang="es-CO" sz="1100" b="1" baseline="0">
                <a:latin typeface="Roboto" panose="02000000000000000000" pitchFamily="2" charset="0"/>
                <a:ea typeface="Roboto" panose="02000000000000000000" pitchFamily="2" charset="0"/>
              </a:rPr>
              <a:t> Presupuesto</a:t>
            </a:r>
            <a:endParaRPr lang="es-CO" sz="1100" b="1">
              <a:latin typeface="Roboto" panose="02000000000000000000" pitchFamily="2" charset="0"/>
              <a:ea typeface="Roboto" panose="02000000000000000000" pitchFamily="2" charset="0"/>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201587</xdr:colOff>
      <xdr:row>0</xdr:row>
      <xdr:rowOff>76201</xdr:rowOff>
    </xdr:from>
    <xdr:to>
      <xdr:col>1</xdr:col>
      <xdr:colOff>1562100</xdr:colOff>
      <xdr:row>2</xdr:row>
      <xdr:rowOff>57151</xdr:rowOff>
    </xdr:to>
    <xdr:sp macro="" textlink="">
      <xdr:nvSpPr>
        <xdr:cNvPr id="12" name="11 Bisel">
          <a:hlinkClick xmlns:r="http://schemas.openxmlformats.org/officeDocument/2006/relationships" r:id="rId1"/>
          <a:extLst>
            <a:ext uri="{FF2B5EF4-FFF2-40B4-BE49-F238E27FC236}">
              <a16:creationId xmlns:a16="http://schemas.microsoft.com/office/drawing/2014/main" id="{00000000-0008-0000-0400-00000C000000}"/>
            </a:ext>
          </a:extLst>
        </xdr:cNvPr>
        <xdr:cNvSpPr/>
      </xdr:nvSpPr>
      <xdr:spPr>
        <a:xfrm>
          <a:off x="2015873" y="76201"/>
          <a:ext cx="1360513" cy="575633"/>
        </a:xfrm>
        <a:prstGeom prst="roundRect">
          <a:avLst/>
        </a:prstGeom>
        <a:solidFill>
          <a:srgbClr val="009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latin typeface="Roboto" panose="02000000000000000000" pitchFamily="2" charset="0"/>
              <a:ea typeface="Roboto" panose="02000000000000000000" pitchFamily="2" charset="0"/>
            </a:rPr>
            <a:t>INSTRUCTIVOS</a:t>
          </a:r>
        </a:p>
      </xdr:txBody>
    </xdr:sp>
    <xdr:clientData/>
  </xdr:twoCellAnchor>
  <xdr:twoCellAnchor>
    <xdr:from>
      <xdr:col>2</xdr:col>
      <xdr:colOff>1228724</xdr:colOff>
      <xdr:row>0</xdr:row>
      <xdr:rowOff>76200</xdr:rowOff>
    </xdr:from>
    <xdr:to>
      <xdr:col>4</xdr:col>
      <xdr:colOff>1009650</xdr:colOff>
      <xdr:row>2</xdr:row>
      <xdr:rowOff>47625</xdr:rowOff>
    </xdr:to>
    <xdr:sp macro="" textlink="">
      <xdr:nvSpPr>
        <xdr:cNvPr id="16" name="15 Bisel">
          <a:hlinkClick xmlns:r="http://schemas.openxmlformats.org/officeDocument/2006/relationships" r:id="rId2"/>
          <a:extLst>
            <a:ext uri="{FF2B5EF4-FFF2-40B4-BE49-F238E27FC236}">
              <a16:creationId xmlns:a16="http://schemas.microsoft.com/office/drawing/2014/main" id="{00000000-0008-0000-0400-000010000000}"/>
            </a:ext>
          </a:extLst>
        </xdr:cNvPr>
        <xdr:cNvSpPr/>
      </xdr:nvSpPr>
      <xdr:spPr>
        <a:xfrm>
          <a:off x="4924424" y="76200"/>
          <a:ext cx="2371726" cy="295275"/>
        </a:xfrm>
        <a:prstGeom prst="roundRect">
          <a:avLst/>
        </a:prstGeom>
        <a:ln w="19050">
          <a:solidFill>
            <a:srgbClr val="009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100" b="1">
              <a:latin typeface="Roboto" panose="02000000000000000000" pitchFamily="2" charset="0"/>
              <a:ea typeface="Roboto" panose="02000000000000000000" pitchFamily="2" charset="0"/>
            </a:rPr>
            <a:t>2. Registre Objetivos y actividades.</a:t>
          </a:r>
        </a:p>
      </xdr:txBody>
    </xdr:sp>
    <xdr:clientData/>
  </xdr:twoCellAnchor>
  <xdr:twoCellAnchor>
    <xdr:from>
      <xdr:col>4</xdr:col>
      <xdr:colOff>1095374</xdr:colOff>
      <xdr:row>0</xdr:row>
      <xdr:rowOff>85726</xdr:rowOff>
    </xdr:from>
    <xdr:to>
      <xdr:col>4</xdr:col>
      <xdr:colOff>2609850</xdr:colOff>
      <xdr:row>2</xdr:row>
      <xdr:rowOff>66675</xdr:rowOff>
    </xdr:to>
    <xdr:sp macro="" textlink="">
      <xdr:nvSpPr>
        <xdr:cNvPr id="17" name="16 Bisel">
          <a:hlinkClick xmlns:r="http://schemas.openxmlformats.org/officeDocument/2006/relationships" r:id="rId3"/>
          <a:extLst>
            <a:ext uri="{FF2B5EF4-FFF2-40B4-BE49-F238E27FC236}">
              <a16:creationId xmlns:a16="http://schemas.microsoft.com/office/drawing/2014/main" id="{00000000-0008-0000-0400-000011000000}"/>
            </a:ext>
          </a:extLst>
        </xdr:cNvPr>
        <xdr:cNvSpPr/>
      </xdr:nvSpPr>
      <xdr:spPr>
        <a:xfrm>
          <a:off x="7381874" y="85726"/>
          <a:ext cx="1514476" cy="304799"/>
        </a:xfrm>
        <a:prstGeom prst="roundRect">
          <a:avLst/>
        </a:prstGeom>
        <a:ln w="19050">
          <a:solidFill>
            <a:srgbClr val="009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100" b="1">
              <a:latin typeface="Roboto" panose="02000000000000000000" pitchFamily="2" charset="0"/>
              <a:ea typeface="Roboto" panose="02000000000000000000" pitchFamily="2" charset="0"/>
            </a:rPr>
            <a:t>3.Cronograma</a:t>
          </a:r>
        </a:p>
      </xdr:txBody>
    </xdr:sp>
    <xdr:clientData/>
  </xdr:twoCellAnchor>
  <xdr:twoCellAnchor>
    <xdr:from>
      <xdr:col>1</xdr:col>
      <xdr:colOff>1685925</xdr:colOff>
      <xdr:row>0</xdr:row>
      <xdr:rowOff>66675</xdr:rowOff>
    </xdr:from>
    <xdr:to>
      <xdr:col>2</xdr:col>
      <xdr:colOff>1133475</xdr:colOff>
      <xdr:row>2</xdr:row>
      <xdr:rowOff>57150</xdr:rowOff>
    </xdr:to>
    <xdr:sp macro="" textlink="">
      <xdr:nvSpPr>
        <xdr:cNvPr id="18" name="17 Bisel">
          <a:hlinkClick xmlns:r="http://schemas.openxmlformats.org/officeDocument/2006/relationships" r:id="rId4"/>
          <a:extLst>
            <a:ext uri="{FF2B5EF4-FFF2-40B4-BE49-F238E27FC236}">
              <a16:creationId xmlns:a16="http://schemas.microsoft.com/office/drawing/2014/main" id="{00000000-0008-0000-0400-000012000000}"/>
            </a:ext>
          </a:extLst>
        </xdr:cNvPr>
        <xdr:cNvSpPr/>
      </xdr:nvSpPr>
      <xdr:spPr>
        <a:xfrm>
          <a:off x="3276600" y="66675"/>
          <a:ext cx="1552575" cy="314325"/>
        </a:xfrm>
        <a:prstGeom prst="roundRect">
          <a:avLst/>
        </a:prstGeom>
        <a:ln w="19050">
          <a:solidFill>
            <a:srgbClr val="009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100" b="1">
              <a:latin typeface="Roboto" panose="02000000000000000000" pitchFamily="2" charset="0"/>
              <a:ea typeface="Roboto" panose="02000000000000000000" pitchFamily="2" charset="0"/>
            </a:rPr>
            <a:t>1. Datos del proyecto</a:t>
          </a:r>
        </a:p>
      </xdr:txBody>
    </xdr:sp>
    <xdr:clientData/>
  </xdr:twoCellAnchor>
  <xdr:oneCellAnchor>
    <xdr:from>
      <xdr:col>0</xdr:col>
      <xdr:colOff>0</xdr:colOff>
      <xdr:row>0</xdr:row>
      <xdr:rowOff>221745</xdr:rowOff>
    </xdr:from>
    <xdr:ext cx="1352550" cy="419100"/>
    <xdr:pic>
      <xdr:nvPicPr>
        <xdr:cNvPr id="22" name="image1.png">
          <a:extLst>
            <a:ext uri="{FF2B5EF4-FFF2-40B4-BE49-F238E27FC236}">
              <a16:creationId xmlns:a16="http://schemas.microsoft.com/office/drawing/2014/main" id="{00000000-0008-0000-0400-000016000000}"/>
            </a:ext>
          </a:extLst>
        </xdr:cNvPr>
        <xdr:cNvPicPr preferRelativeResize="0"/>
      </xdr:nvPicPr>
      <xdr:blipFill>
        <a:blip xmlns:r="http://schemas.openxmlformats.org/officeDocument/2006/relationships" r:embed="rId5" cstate="print"/>
        <a:stretch>
          <a:fillRect/>
        </a:stretch>
      </xdr:blipFill>
      <xdr:spPr>
        <a:xfrm>
          <a:off x="0" y="221745"/>
          <a:ext cx="1352550" cy="419100"/>
        </a:xfrm>
        <a:prstGeom prst="rect">
          <a:avLst/>
        </a:prstGeom>
        <a:noFill/>
      </xdr:spPr>
    </xdr:pic>
    <xdr:clientData fLocksWithSheet="0"/>
  </xdr:oneCellAnchor>
  <xdr:twoCellAnchor>
    <xdr:from>
      <xdr:col>4</xdr:col>
      <xdr:colOff>2762249</xdr:colOff>
      <xdr:row>0</xdr:row>
      <xdr:rowOff>95250</xdr:rowOff>
    </xdr:from>
    <xdr:to>
      <xdr:col>6</xdr:col>
      <xdr:colOff>628649</xdr:colOff>
      <xdr:row>2</xdr:row>
      <xdr:rowOff>83127</xdr:rowOff>
    </xdr:to>
    <xdr:sp macro="" textlink="">
      <xdr:nvSpPr>
        <xdr:cNvPr id="2" name="24 Bisel">
          <a:hlinkClick xmlns:r="http://schemas.openxmlformats.org/officeDocument/2006/relationships" r:id="rId6"/>
          <a:extLst>
            <a:ext uri="{FF2B5EF4-FFF2-40B4-BE49-F238E27FC236}">
              <a16:creationId xmlns:a16="http://schemas.microsoft.com/office/drawing/2014/main" id="{F399E088-3C30-4AFA-8BDC-65777F3E53E4}"/>
            </a:ext>
          </a:extLst>
        </xdr:cNvPr>
        <xdr:cNvSpPr/>
      </xdr:nvSpPr>
      <xdr:spPr>
        <a:xfrm>
          <a:off x="9048749" y="95250"/>
          <a:ext cx="1533525" cy="311727"/>
        </a:xfrm>
        <a:prstGeom prst="roundRect">
          <a:avLst/>
        </a:prstGeom>
        <a:ln w="19050">
          <a:solidFill>
            <a:srgbClr val="009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100" b="1"/>
            <a:t>4.</a:t>
          </a:r>
          <a:r>
            <a:rPr lang="es-CO" sz="1100" b="1" baseline="0"/>
            <a:t> Presupuesto</a:t>
          </a:r>
          <a:endParaRPr lang="es-CO" sz="1100" b="1"/>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356547</xdr:colOff>
      <xdr:row>0</xdr:row>
      <xdr:rowOff>33130</xdr:rowOff>
    </xdr:from>
    <xdr:ext cx="2759272" cy="879535"/>
    <xdr:pic>
      <xdr:nvPicPr>
        <xdr:cNvPr id="17" name="image1.png">
          <a:extLst>
            <a:ext uri="{FF2B5EF4-FFF2-40B4-BE49-F238E27FC236}">
              <a16:creationId xmlns:a16="http://schemas.microsoft.com/office/drawing/2014/main" id="{00000000-0008-0000-0500-000011000000}"/>
            </a:ext>
          </a:extLst>
        </xdr:cNvPr>
        <xdr:cNvPicPr preferRelativeResize="0"/>
      </xdr:nvPicPr>
      <xdr:blipFill>
        <a:blip xmlns:r="http://schemas.openxmlformats.org/officeDocument/2006/relationships" r:embed="rId1" cstate="print"/>
        <a:stretch>
          <a:fillRect/>
        </a:stretch>
      </xdr:blipFill>
      <xdr:spPr>
        <a:xfrm>
          <a:off x="356547" y="33130"/>
          <a:ext cx="2759272" cy="879535"/>
        </a:xfrm>
        <a:prstGeom prst="rect">
          <a:avLst/>
        </a:prstGeom>
        <a:noFill/>
      </xdr:spPr>
    </xdr:pic>
    <xdr:clientData fLocksWithSheet="0"/>
  </xdr:oneCellAnchor>
  <xdr:oneCellAnchor>
    <xdr:from>
      <xdr:col>0</xdr:col>
      <xdr:colOff>415905</xdr:colOff>
      <xdr:row>11</xdr:row>
      <xdr:rowOff>167428</xdr:rowOff>
    </xdr:from>
    <xdr:ext cx="2333625" cy="693963"/>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415905" y="3336906"/>
          <a:ext cx="2333625" cy="693963"/>
        </a:xfrm>
        <a:prstGeom prst="rect">
          <a:avLst/>
        </a:prstGeom>
        <a:noFill/>
      </xdr:spPr>
    </xdr:pic>
    <xdr:clientData fLocksWithSheet="0"/>
  </xdr:oneCellAnchor>
  <xdr:twoCellAnchor>
    <xdr:from>
      <xdr:col>2</xdr:col>
      <xdr:colOff>4362174</xdr:colOff>
      <xdr:row>1</xdr:row>
      <xdr:rowOff>51123</xdr:rowOff>
    </xdr:from>
    <xdr:to>
      <xdr:col>2</xdr:col>
      <xdr:colOff>6173326</xdr:colOff>
      <xdr:row>2</xdr:row>
      <xdr:rowOff>100238</xdr:rowOff>
    </xdr:to>
    <xdr:sp macro="" textlink="">
      <xdr:nvSpPr>
        <xdr:cNvPr id="3" name="2 Bisel">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5334000" y="238862"/>
          <a:ext cx="1811152" cy="468767"/>
        </a:xfrm>
        <a:prstGeom prst="roundRect">
          <a:avLst/>
        </a:prstGeom>
        <a:solidFill>
          <a:srgbClr val="009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latin typeface="Roboto" panose="02000000000000000000" pitchFamily="2" charset="0"/>
              <a:ea typeface="Roboto" panose="02000000000000000000" pitchFamily="2" charset="0"/>
            </a:rPr>
            <a:t>INSTRUCTIVOS</a:t>
          </a:r>
        </a:p>
      </xdr:txBody>
    </xdr:sp>
    <xdr:clientData/>
  </xdr:twoCellAnchor>
  <xdr:twoCellAnchor>
    <xdr:from>
      <xdr:col>3</xdr:col>
      <xdr:colOff>1067076</xdr:colOff>
      <xdr:row>1</xdr:row>
      <xdr:rowOff>77305</xdr:rowOff>
    </xdr:from>
    <xdr:to>
      <xdr:col>5</xdr:col>
      <xdr:colOff>1450640</xdr:colOff>
      <xdr:row>2</xdr:row>
      <xdr:rowOff>100579</xdr:rowOff>
    </xdr:to>
    <xdr:sp macro="" textlink="">
      <xdr:nvSpPr>
        <xdr:cNvPr id="7" name="6 Bisel">
          <a:hlinkClick xmlns:r="http://schemas.openxmlformats.org/officeDocument/2006/relationships" r:id="rId3"/>
          <a:extLst>
            <a:ext uri="{FF2B5EF4-FFF2-40B4-BE49-F238E27FC236}">
              <a16:creationId xmlns:a16="http://schemas.microsoft.com/office/drawing/2014/main" id="{00000000-0008-0000-0500-000007000000}"/>
            </a:ext>
          </a:extLst>
        </xdr:cNvPr>
        <xdr:cNvSpPr/>
      </xdr:nvSpPr>
      <xdr:spPr>
        <a:xfrm>
          <a:off x="9228206" y="265044"/>
          <a:ext cx="3011912" cy="442926"/>
        </a:xfrm>
        <a:prstGeom prst="roundRect">
          <a:avLst/>
        </a:prstGeom>
        <a:ln w="19050">
          <a:solidFill>
            <a:srgbClr val="009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100" b="1">
              <a:latin typeface="Roboto" panose="02000000000000000000" pitchFamily="2" charset="0"/>
              <a:ea typeface="Roboto" panose="02000000000000000000" pitchFamily="2" charset="0"/>
            </a:rPr>
            <a:t>2. Registre objetivos y actividades</a:t>
          </a:r>
        </a:p>
      </xdr:txBody>
    </xdr:sp>
    <xdr:clientData/>
  </xdr:twoCellAnchor>
  <xdr:twoCellAnchor>
    <xdr:from>
      <xdr:col>6</xdr:col>
      <xdr:colOff>96249</xdr:colOff>
      <xdr:row>1</xdr:row>
      <xdr:rowOff>72595</xdr:rowOff>
    </xdr:from>
    <xdr:to>
      <xdr:col>6</xdr:col>
      <xdr:colOff>1691587</xdr:colOff>
      <xdr:row>2</xdr:row>
      <xdr:rowOff>110435</xdr:rowOff>
    </xdr:to>
    <xdr:sp macro="" textlink="">
      <xdr:nvSpPr>
        <xdr:cNvPr id="8" name="7 Bisel">
          <a:hlinkClick xmlns:r="http://schemas.openxmlformats.org/officeDocument/2006/relationships" r:id="rId4"/>
          <a:extLst>
            <a:ext uri="{FF2B5EF4-FFF2-40B4-BE49-F238E27FC236}">
              <a16:creationId xmlns:a16="http://schemas.microsoft.com/office/drawing/2014/main" id="{00000000-0008-0000-0500-000008000000}"/>
            </a:ext>
          </a:extLst>
        </xdr:cNvPr>
        <xdr:cNvSpPr/>
      </xdr:nvSpPr>
      <xdr:spPr>
        <a:xfrm>
          <a:off x="12689041" y="258147"/>
          <a:ext cx="1595338" cy="458424"/>
        </a:xfrm>
        <a:prstGeom prst="roundRect">
          <a:avLst/>
        </a:prstGeom>
        <a:ln w="19050">
          <a:solidFill>
            <a:srgbClr val="009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100" b="1">
              <a:latin typeface="Roboto" panose="02000000000000000000" pitchFamily="2" charset="0"/>
              <a:ea typeface="Roboto" panose="02000000000000000000" pitchFamily="2" charset="0"/>
            </a:rPr>
            <a:t>4.Registre gastos</a:t>
          </a:r>
        </a:p>
      </xdr:txBody>
    </xdr:sp>
    <xdr:clientData/>
  </xdr:twoCellAnchor>
  <xdr:twoCellAnchor>
    <xdr:from>
      <xdr:col>2</xdr:col>
      <xdr:colOff>2585357</xdr:colOff>
      <xdr:row>1</xdr:row>
      <xdr:rowOff>75888</xdr:rowOff>
    </xdr:from>
    <xdr:to>
      <xdr:col>3</xdr:col>
      <xdr:colOff>874998</xdr:colOff>
      <xdr:row>2</xdr:row>
      <xdr:rowOff>99648</xdr:rowOff>
    </xdr:to>
    <xdr:sp macro="" textlink="">
      <xdr:nvSpPr>
        <xdr:cNvPr id="9" name="8 Bisel">
          <a:hlinkClick xmlns:r="http://schemas.openxmlformats.org/officeDocument/2006/relationships" r:id="rId5"/>
          <a:extLst>
            <a:ext uri="{FF2B5EF4-FFF2-40B4-BE49-F238E27FC236}">
              <a16:creationId xmlns:a16="http://schemas.microsoft.com/office/drawing/2014/main" id="{00000000-0008-0000-0500-000009000000}"/>
            </a:ext>
          </a:extLst>
        </xdr:cNvPr>
        <xdr:cNvSpPr/>
      </xdr:nvSpPr>
      <xdr:spPr>
        <a:xfrm>
          <a:off x="5727370" y="261440"/>
          <a:ext cx="1876979" cy="444344"/>
        </a:xfrm>
        <a:prstGeom prst="roundRect">
          <a:avLst/>
        </a:prstGeom>
        <a:ln w="19050">
          <a:solidFill>
            <a:srgbClr val="009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100" b="1">
              <a:latin typeface="Roboto" panose="02000000000000000000" pitchFamily="2" charset="0"/>
              <a:ea typeface="Roboto" panose="02000000000000000000" pitchFamily="2" charset="0"/>
            </a:rPr>
            <a:t>1. Datos del proyecto</a:t>
          </a:r>
        </a:p>
      </xdr:txBody>
    </xdr:sp>
    <xdr:clientData/>
  </xdr:twoCellAnchor>
  <xdr:twoCellAnchor>
    <xdr:from>
      <xdr:col>5</xdr:col>
      <xdr:colOff>1585130</xdr:colOff>
      <xdr:row>1</xdr:row>
      <xdr:rowOff>72382</xdr:rowOff>
    </xdr:from>
    <xdr:to>
      <xdr:col>5</xdr:col>
      <xdr:colOff>3904853</xdr:colOff>
      <xdr:row>2</xdr:row>
      <xdr:rowOff>99392</xdr:rowOff>
    </xdr:to>
    <xdr:sp macro="" textlink="">
      <xdr:nvSpPr>
        <xdr:cNvPr id="10" name="9 Bisel">
          <a:hlinkClick xmlns:r="http://schemas.openxmlformats.org/officeDocument/2006/relationships" r:id="rId6"/>
          <a:extLst>
            <a:ext uri="{FF2B5EF4-FFF2-40B4-BE49-F238E27FC236}">
              <a16:creationId xmlns:a16="http://schemas.microsoft.com/office/drawing/2014/main" id="{00000000-0008-0000-0500-00000A000000}"/>
            </a:ext>
          </a:extLst>
        </xdr:cNvPr>
        <xdr:cNvSpPr/>
      </xdr:nvSpPr>
      <xdr:spPr>
        <a:xfrm>
          <a:off x="12374608" y="260121"/>
          <a:ext cx="2319723" cy="446662"/>
        </a:xfrm>
        <a:prstGeom prst="roundRect">
          <a:avLst/>
        </a:prstGeom>
        <a:ln w="19050">
          <a:solidFill>
            <a:srgbClr val="009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100" b="1">
              <a:latin typeface="Roboto" panose="02000000000000000000" pitchFamily="2" charset="0"/>
              <a:ea typeface="Roboto" panose="02000000000000000000" pitchFamily="2" charset="0"/>
            </a:rPr>
            <a:t>3.</a:t>
          </a:r>
          <a:r>
            <a:rPr lang="es-CO" sz="1100" b="1" baseline="0">
              <a:latin typeface="Roboto" panose="02000000000000000000" pitchFamily="2" charset="0"/>
              <a:ea typeface="Roboto" panose="02000000000000000000" pitchFamily="2" charset="0"/>
            </a:rPr>
            <a:t> Cronograma</a:t>
          </a:r>
          <a:endParaRPr lang="es-CO" sz="1100" b="1">
            <a:latin typeface="Roboto" panose="02000000000000000000" pitchFamily="2" charset="0"/>
            <a:ea typeface="Roboto" panose="02000000000000000000" pitchFamily="2" charset="0"/>
          </a:endParaRPr>
        </a:p>
      </xdr:txBody>
    </xdr:sp>
    <xdr:clientData/>
  </xdr:twoCellAnchor>
  <xdr:twoCellAnchor editAs="oneCell">
    <xdr:from>
      <xdr:col>2</xdr:col>
      <xdr:colOff>1849139</xdr:colOff>
      <xdr:row>1</xdr:row>
      <xdr:rowOff>42310</xdr:rowOff>
    </xdr:from>
    <xdr:to>
      <xdr:col>2</xdr:col>
      <xdr:colOff>2311390</xdr:colOff>
      <xdr:row>3</xdr:row>
      <xdr:rowOff>142618</xdr:rowOff>
    </xdr:to>
    <xdr:pic>
      <xdr:nvPicPr>
        <xdr:cNvPr id="13" name="12 Imagen" descr="C:\Users\Dario.gutierrez.ACERCASA\AppData\Local\Microsoft\Windows\INetCache\IE\1UE0U6SV\start-2398819_640[1].png">
          <a:hlinkClick xmlns:r="http://schemas.openxmlformats.org/officeDocument/2006/relationships" r:id="rId7"/>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8" cstate="print">
          <a:extLst>
            <a:ext uri="{BEBA8EAE-BF5A-486C-A8C5-ECC9F3942E4B}">
              <a14:imgProps xmlns:a14="http://schemas.microsoft.com/office/drawing/2010/main">
                <a14:imgLayer r:embed="rId9">
                  <a14:imgEffect>
                    <a14:colorTemperature colorTemp="11200"/>
                  </a14:imgEffect>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3160373" y="227862"/>
          <a:ext cx="462251" cy="4664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744046</xdr:colOff>
      <xdr:row>5</xdr:row>
      <xdr:rowOff>242257</xdr:rowOff>
    </xdr:from>
    <xdr:to>
      <xdr:col>4</xdr:col>
      <xdr:colOff>1413051</xdr:colOff>
      <xdr:row>8</xdr:row>
      <xdr:rowOff>446753</xdr:rowOff>
    </xdr:to>
    <xdr:pic>
      <xdr:nvPicPr>
        <xdr:cNvPr id="5" name="Gráfico 4" descr="Cursor">
          <a:extLst>
            <a:ext uri="{FF2B5EF4-FFF2-40B4-BE49-F238E27FC236}">
              <a16:creationId xmlns:a16="http://schemas.microsoft.com/office/drawing/2014/main" id="{E3A7965E-C6D9-4142-88C4-A8A57498E3F7}"/>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rcRect/>
        <a:stretch/>
      </xdr:blipFill>
      <xdr:spPr>
        <a:xfrm>
          <a:off x="8054793" y="1652452"/>
          <a:ext cx="669005" cy="802220"/>
        </a:xfrm>
        <a:prstGeom prst="rect">
          <a:avLst/>
        </a:prstGeom>
      </xdr:spPr>
    </xdr:pic>
    <xdr:clientData/>
  </xdr:twoCellAnchor>
  <xdr:twoCellAnchor editAs="oneCell">
    <xdr:from>
      <xdr:col>1</xdr:col>
      <xdr:colOff>240112</xdr:colOff>
      <xdr:row>24</xdr:row>
      <xdr:rowOff>128356</xdr:rowOff>
    </xdr:from>
    <xdr:to>
      <xdr:col>1</xdr:col>
      <xdr:colOff>949310</xdr:colOff>
      <xdr:row>28</xdr:row>
      <xdr:rowOff>190500</xdr:rowOff>
    </xdr:to>
    <xdr:pic>
      <xdr:nvPicPr>
        <xdr:cNvPr id="16" name="Gráfico 15" descr="Cursor">
          <a:extLst>
            <a:ext uri="{FF2B5EF4-FFF2-40B4-BE49-F238E27FC236}">
              <a16:creationId xmlns:a16="http://schemas.microsoft.com/office/drawing/2014/main" id="{B99AF38F-63DE-ED4D-9AC3-9E78CB401BF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rcRect/>
        <a:stretch/>
      </xdr:blipFill>
      <xdr:spPr>
        <a:xfrm rot="13675061">
          <a:off x="365499" y="8080664"/>
          <a:ext cx="804788" cy="709198"/>
        </a:xfrm>
        <a:prstGeom prst="rect">
          <a:avLst/>
        </a:prstGeom>
      </xdr:spPr>
    </xdr:pic>
    <xdr:clientData/>
  </xdr:twoCellAnchor>
  <xdr:twoCellAnchor editAs="oneCell">
    <xdr:from>
      <xdr:col>1</xdr:col>
      <xdr:colOff>2187037</xdr:colOff>
      <xdr:row>21</xdr:row>
      <xdr:rowOff>200397</xdr:rowOff>
    </xdr:from>
    <xdr:to>
      <xdr:col>2</xdr:col>
      <xdr:colOff>2232029</xdr:colOff>
      <xdr:row>24</xdr:row>
      <xdr:rowOff>141516</xdr:rowOff>
    </xdr:to>
    <xdr:pic>
      <xdr:nvPicPr>
        <xdr:cNvPr id="6" name="Imagen 5">
          <a:extLst>
            <a:ext uri="{FF2B5EF4-FFF2-40B4-BE49-F238E27FC236}">
              <a16:creationId xmlns:a16="http://schemas.microsoft.com/office/drawing/2014/main" id="{600B932F-2041-EBFA-7F65-2E096FF0F3F9}"/>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363930" y="7725147"/>
          <a:ext cx="2249349" cy="1595747"/>
        </a:xfrm>
        <a:prstGeom prst="rect">
          <a:avLst/>
        </a:prstGeom>
        <a:solidFill>
          <a:srgbClr val="FFFFFF">
            <a:shade val="85000"/>
          </a:srgbClr>
        </a:solidFill>
        <a:ln w="190500" cap="rnd">
          <a:solidFill>
            <a:srgbClr val="FFFFFF"/>
          </a:solidFill>
        </a:ln>
        <a:effectLst>
          <a:outerShdw blurRad="50000" algn="tl" rotWithShape="0">
            <a:srgbClr val="000000">
              <a:alpha val="41000"/>
            </a:srgbClr>
          </a:outerShdw>
        </a:effectLst>
        <a:scene3d>
          <a:camera prst="orthographicFront"/>
          <a:lightRig rig="twoPt" dir="t">
            <a:rot lat="0" lon="0" rev="7800000"/>
          </a:lightRig>
        </a:scene3d>
        <a:sp3d contourW="6350">
          <a:bevelT w="50800" h="16510"/>
          <a:contourClr>
            <a:srgbClr val="C0C0C0"/>
          </a:contourClr>
        </a:sp3d>
      </xdr:spPr>
    </xdr:pic>
    <xdr:clientData/>
  </xdr:twoCellAnchor>
  <xdr:twoCellAnchor editAs="oneCell">
    <xdr:from>
      <xdr:col>5</xdr:col>
      <xdr:colOff>762000</xdr:colOff>
      <xdr:row>5</xdr:row>
      <xdr:rowOff>217714</xdr:rowOff>
    </xdr:from>
    <xdr:to>
      <xdr:col>5</xdr:col>
      <xdr:colOff>1682489</xdr:colOff>
      <xdr:row>8</xdr:row>
      <xdr:rowOff>655741</xdr:rowOff>
    </xdr:to>
    <xdr:pic>
      <xdr:nvPicPr>
        <xdr:cNvPr id="11" name="Imagen 10">
          <a:extLst>
            <a:ext uri="{FF2B5EF4-FFF2-40B4-BE49-F238E27FC236}">
              <a16:creationId xmlns:a16="http://schemas.microsoft.com/office/drawing/2014/main" id="{C02ACBBE-D454-486A-89F2-0BEC0A53D6D2}"/>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9035143" y="1619250"/>
          <a:ext cx="920489" cy="1006805"/>
        </a:xfrm>
        <a:prstGeom prst="rect">
          <a:avLst/>
        </a:prstGeom>
        <a:solidFill>
          <a:srgbClr val="FFFFFF">
            <a:shade val="85000"/>
          </a:srgbClr>
        </a:solidFill>
        <a:ln w="190500" cap="rnd">
          <a:solidFill>
            <a:srgbClr val="FFFFFF"/>
          </a:solidFill>
        </a:ln>
        <a:effectLst>
          <a:outerShdw blurRad="50000" algn="tl" rotWithShape="0">
            <a:srgbClr val="000000">
              <a:alpha val="41000"/>
            </a:srgbClr>
          </a:outerShdw>
        </a:effectLst>
        <a:scene3d>
          <a:camera prst="orthographicFront"/>
          <a:lightRig rig="twoPt" dir="t">
            <a:rot lat="0" lon="0" rev="7800000"/>
          </a:lightRig>
        </a:scene3d>
        <a:sp3d contourW="6350">
          <a:bevelT w="50800" h="16510"/>
          <a:contourClr>
            <a:srgbClr val="C0C0C0"/>
          </a:contourClr>
        </a:sp3d>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rio Gutierrez" refreshedDate="45082.410682754627" createdVersion="4" refreshedVersion="4" minRefreshableVersion="3" recordCount="180" xr:uid="{00000000-000A-0000-FFFF-FFFFB1000000}">
  <cacheSource type="worksheet">
    <worksheetSource ref="A11:L191" sheet="4. Detalle de gastos "/>
  </cacheSource>
  <cacheFields count="12">
    <cacheField name="# de actividad" numFmtId="0">
      <sharedItems containsBlank="1" count="32">
        <s v="0 Gastos Obligatorios"/>
        <s v="0.1 Gastos transversales"/>
        <m/>
        <s v=" "/>
        <s v="3.3" u="1"/>
        <s v="3.4" u="1"/>
        <s v="1.1" u="1"/>
        <s v="1.2" u="1"/>
        <s v="1.3" u="1"/>
        <s v="1.4" u="1"/>
        <s v="1.5" u="1"/>
        <s v="6.1" u="1"/>
        <s v="1.6" u="1"/>
        <s v="6.2" u="1"/>
        <s v="6.3" u="1"/>
        <s v="6.4" u="1"/>
        <s v="4.1" u="1"/>
        <s v="4.2" u="1"/>
        <s v="4.3" u="1"/>
        <s v="4.4" u="1"/>
        <s v="Gastos Obligatorios" u="1"/>
        <s v="2.1" u="1"/>
        <s v="Gastos Transversales" u="1"/>
        <s v="2.2" u="1"/>
        <s v="2.3" u="1"/>
        <s v="2.4" u="1"/>
        <s v="5.1" u="1"/>
        <s v="5.2" u="1"/>
        <s v="5.3" u="1"/>
        <s v="5.4" u="1"/>
        <s v="3.1" u="1"/>
        <s v="3.2" u="1"/>
      </sharedItems>
    </cacheField>
    <cacheField name="Descripción de actividades" numFmtId="0">
      <sharedItems containsMixedTypes="1" containsNumber="1" containsInteger="1" minValue="0" maxValue="33333" count="5">
        <s v=" "/>
        <s v="Aquellos gastos que se generan transversalmente en todos los objetivos específicos del proyecto"/>
        <s v=" Registre el código"/>
        <n v="0"/>
        <n v="33333" u="1"/>
      </sharedItems>
    </cacheField>
    <cacheField name="# gasto" numFmtId="0">
      <sharedItems containsBlank="1" count="36">
        <s v=" "/>
        <s v="Gastos Transversales 1"/>
        <m/>
        <s v="1.1.1" u="1"/>
        <s v="1.2.1" u="1"/>
        <s v="1.3.1" u="1"/>
        <s v="1.4.1" u="1"/>
        <s v="1.5.1" u="1"/>
        <s v="1.6.1" u="1"/>
        <s v="Gastos Obligatorios 1" u="1"/>
        <s v="1.2.5" u="1"/>
        <s v="Gastos Obligatorios 3" u="1"/>
        <s v="1.1.4" u="1"/>
        <s v="1.2.4" u="1"/>
        <s v="Gastos Transversales 2" u="1"/>
        <s v="1.1.3" u="1"/>
        <s v="Gastos Transversales 3" u="1"/>
        <s v="1.2.3" u="1"/>
        <s v="Gastos Transversales 4" u="1"/>
        <s v="1.3.3" u="1"/>
        <s v="Gastos Transversales 5" u="1"/>
        <s v="1.4.3" u="1"/>
        <s v="Gastos Transversales 6" u="1"/>
        <s v="1.5.3" u="1"/>
        <s v="Gastos Transversales 7" u="1"/>
        <s v="1.6.3" u="1"/>
        <s v="2.2.5" u="1"/>
        <s v="1.1.2" u="1"/>
        <s v="Gastos Transversales 8" u="1"/>
        <s v="1.2.2" u="1"/>
        <s v="Gastos Obligatorios 2" u="1"/>
        <s v="1.3.2" u="1"/>
        <s v="1.4.2" u="1"/>
        <s v="1.5.2" u="1"/>
        <s v="1.6.2" u="1"/>
        <s v="2.2.4" u="1"/>
      </sharedItems>
    </cacheField>
    <cacheField name="Tipo de gasto" numFmtId="0">
      <sharedItems containsBlank="1" count="4">
        <s v=" "/>
        <m/>
        <s v="Alquiler" u="1"/>
        <s v="Honorarios" u="1"/>
      </sharedItems>
    </cacheField>
    <cacheField name="Descripción Gasto" numFmtId="0">
      <sharedItems containsBlank="1" count="16">
        <s v="Pago 5 % costos de la convocatoria CoCrea 2022_x000a_(sobre los recursos de partida)"/>
        <s v="Costos patrimonio autónomo o Cuenta Bancaria"/>
        <s v="Costos auditoría (Si aplica)"/>
        <m/>
        <s v=" "/>
        <s v="Escenario" u="1"/>
        <s v="tiquetes aéreos" u="1"/>
        <s v="tiquetes aereos" u="1"/>
        <s v="sdfadsfdsaf" u="1"/>
        <s v="Costos Auditoría " u="1"/>
        <s v="sdsfgfddsfg" u="1"/>
        <s v="afasdfdsafsda" u="1"/>
        <s v="Bailarines " u="1"/>
        <s v="sdfdsafsdafsda" u="1"/>
        <s v="kjhfdkjdsahfasdd" u="1"/>
        <s v="alquiler del  Escenario" u="1"/>
      </sharedItems>
    </cacheField>
    <cacheField name="Unidad de Medida" numFmtId="0">
      <sharedItems containsBlank="1" count="2">
        <s v="Valor"/>
        <m/>
      </sharedItems>
    </cacheField>
    <cacheField name="Cantidad" numFmtId="0">
      <sharedItems containsString="0" containsBlank="1" containsNumber="1" containsInteger="1" minValue="1" maxValue="1"/>
    </cacheField>
    <cacheField name="VALOR UNITARIO" numFmtId="175">
      <sharedItems containsString="0" containsBlank="1" containsNumber="1" containsInteger="1" minValue="0" maxValue="0"/>
    </cacheField>
    <cacheField name="VALOR TOTAL" numFmtId="175">
      <sharedItems containsSemiMixedTypes="0" containsString="0" containsNumber="1" containsInteger="1" minValue="0" maxValue="0"/>
    </cacheField>
    <cacheField name="_x000a_VALOR PARTIDA_x000a_(Valor Objeto del beneficio tributario_x000a_" numFmtId="175">
      <sharedItems containsString="0" containsBlank="1" containsNumber="1" containsInteger="1" minValue="0" maxValue="0"/>
    </cacheField>
    <cacheField name="_x000a_VALOR CONTRAPARTIDA_x000a__x000a_" numFmtId="175">
      <sharedItems containsSemiMixedTypes="0" containsString="0" containsNumber="1" containsInteger="1" minValue="0" maxValue="0"/>
    </cacheField>
    <cacheField name="Soporte entregable del Gast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0">
  <r>
    <x v="0"/>
    <x v="0"/>
    <x v="0"/>
    <x v="0"/>
    <x v="0"/>
    <x v="0"/>
    <n v="1"/>
    <n v="0"/>
    <n v="0"/>
    <n v="0"/>
    <n v="0"/>
    <s v="Soporte de Pago"/>
  </r>
  <r>
    <x v="0"/>
    <x v="0"/>
    <x v="0"/>
    <x v="0"/>
    <x v="1"/>
    <x v="1"/>
    <m/>
    <m/>
    <n v="0"/>
    <m/>
    <n v="0"/>
    <m/>
  </r>
  <r>
    <x v="0"/>
    <x v="0"/>
    <x v="0"/>
    <x v="0"/>
    <x v="2"/>
    <x v="1"/>
    <m/>
    <m/>
    <n v="0"/>
    <m/>
    <n v="0"/>
    <m/>
  </r>
  <r>
    <x v="1"/>
    <x v="1"/>
    <x v="1"/>
    <x v="1"/>
    <x v="3"/>
    <x v="1"/>
    <m/>
    <m/>
    <n v="0"/>
    <m/>
    <n v="0"/>
    <m/>
  </r>
  <r>
    <x v="1"/>
    <x v="1"/>
    <x v="2"/>
    <x v="1"/>
    <x v="3"/>
    <x v="1"/>
    <m/>
    <m/>
    <n v="0"/>
    <m/>
    <n v="0"/>
    <m/>
  </r>
  <r>
    <x v="1"/>
    <x v="1"/>
    <x v="2"/>
    <x v="1"/>
    <x v="4"/>
    <x v="1"/>
    <m/>
    <m/>
    <n v="0"/>
    <m/>
    <n v="0"/>
    <m/>
  </r>
  <r>
    <x v="1"/>
    <x v="1"/>
    <x v="2"/>
    <x v="1"/>
    <x v="4"/>
    <x v="1"/>
    <m/>
    <m/>
    <n v="0"/>
    <m/>
    <n v="0"/>
    <m/>
  </r>
  <r>
    <x v="1"/>
    <x v="1"/>
    <x v="2"/>
    <x v="1"/>
    <x v="3"/>
    <x v="1"/>
    <m/>
    <m/>
    <n v="0"/>
    <m/>
    <n v="0"/>
    <m/>
  </r>
  <r>
    <x v="1"/>
    <x v="1"/>
    <x v="2"/>
    <x v="1"/>
    <x v="3"/>
    <x v="1"/>
    <m/>
    <m/>
    <n v="0"/>
    <m/>
    <n v="0"/>
    <m/>
  </r>
  <r>
    <x v="1"/>
    <x v="1"/>
    <x v="2"/>
    <x v="1"/>
    <x v="3"/>
    <x v="1"/>
    <m/>
    <m/>
    <n v="0"/>
    <m/>
    <n v="0"/>
    <m/>
  </r>
  <r>
    <x v="1"/>
    <x v="1"/>
    <x v="2"/>
    <x v="1"/>
    <x v="3"/>
    <x v="1"/>
    <m/>
    <m/>
    <n v="0"/>
    <m/>
    <n v="0"/>
    <m/>
  </r>
  <r>
    <x v="2"/>
    <x v="2"/>
    <x v="2"/>
    <x v="1"/>
    <x v="3"/>
    <x v="1"/>
    <m/>
    <m/>
    <n v="0"/>
    <m/>
    <n v="0"/>
    <m/>
  </r>
  <r>
    <x v="3"/>
    <x v="3"/>
    <x v="0"/>
    <x v="1"/>
    <x v="3"/>
    <x v="1"/>
    <m/>
    <m/>
    <n v="0"/>
    <m/>
    <n v="0"/>
    <m/>
  </r>
  <r>
    <x v="3"/>
    <x v="3"/>
    <x v="0"/>
    <x v="1"/>
    <x v="3"/>
    <x v="1"/>
    <m/>
    <m/>
    <n v="0"/>
    <m/>
    <n v="0"/>
    <m/>
  </r>
  <r>
    <x v="3"/>
    <x v="3"/>
    <x v="2"/>
    <x v="1"/>
    <x v="3"/>
    <x v="1"/>
    <m/>
    <m/>
    <n v="0"/>
    <m/>
    <n v="0"/>
    <m/>
  </r>
  <r>
    <x v="3"/>
    <x v="3"/>
    <x v="2"/>
    <x v="1"/>
    <x v="3"/>
    <x v="1"/>
    <m/>
    <m/>
    <n v="0"/>
    <m/>
    <n v="0"/>
    <m/>
  </r>
  <r>
    <x v="3"/>
    <x v="3"/>
    <x v="2"/>
    <x v="1"/>
    <x v="3"/>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m/>
    <n v="0"/>
    <m/>
    <n v="0"/>
    <m/>
  </r>
  <r>
    <x v="3"/>
    <x v="3"/>
    <x v="0"/>
    <x v="1"/>
    <x v="4"/>
    <x v="1"/>
    <m/>
    <n v="0"/>
    <n v="0"/>
    <n v="0"/>
    <n v="0"/>
    <m/>
  </r>
  <r>
    <x v="3"/>
    <x v="3"/>
    <x v="2"/>
    <x v="1"/>
    <x v="3"/>
    <x v="1"/>
    <m/>
    <n v="0"/>
    <n v="0"/>
    <n v="0"/>
    <n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 dinámica3" cacheId="0" applyNumberFormats="0" applyBorderFormats="0" applyFontFormats="0" applyPatternFormats="0" applyAlignmentFormats="0" applyWidthHeightFormats="1" dataCaption="Valores" errorCaption="0" updatedVersion="4" minRefreshableVersion="3" showDrill="0" useAutoFormatting="1" itemPrintTitles="1" createdVersion="4" indent="0" compact="0" compactData="0" gridDropZones="1" multipleFieldFilters="0">
  <location ref="B30:L46" firstHeaderRow="1" firstDataRow="2" firstDataCol="6"/>
  <pivotFields count="12">
    <pivotField axis="axisRow" compact="0" outline="0" showAll="0" sortType="ascending">
      <items count="33">
        <item x="3"/>
        <item x="0"/>
        <item x="1"/>
        <item m="1" x="6"/>
        <item m="1" x="7"/>
        <item m="1" x="8"/>
        <item m="1" x="9"/>
        <item m="1" x="10"/>
        <item m="1" x="12"/>
        <item m="1" x="21"/>
        <item m="1" x="23"/>
        <item m="1" x="24"/>
        <item m="1" x="25"/>
        <item m="1" x="30"/>
        <item m="1" x="31"/>
        <item m="1" x="4"/>
        <item m="1" x="5"/>
        <item m="1" x="16"/>
        <item m="1" x="17"/>
        <item m="1" x="18"/>
        <item m="1" x="19"/>
        <item m="1" x="26"/>
        <item m="1" x="27"/>
        <item m="1" x="28"/>
        <item m="1" x="29"/>
        <item m="1" x="11"/>
        <item m="1" x="13"/>
        <item m="1" x="14"/>
        <item m="1" x="15"/>
        <item m="1" x="20"/>
        <item m="1" x="22"/>
        <item x="2"/>
        <item t="default"/>
      </items>
      <extLst>
        <ext xmlns:x14="http://schemas.microsoft.com/office/spreadsheetml/2009/9/main" uri="{2946ED86-A175-432a-8AC1-64E0C546D7DE}">
          <x14:pivotField fillDownLabels="1"/>
        </ext>
      </extLst>
    </pivotField>
    <pivotField axis="axisRow" compact="0" outline="0" showAll="0" defaultSubtotal="0">
      <items count="5">
        <item x="3"/>
        <item x="0"/>
        <item m="1" x="4"/>
        <item x="1"/>
        <item x="2"/>
      </items>
      <extLst>
        <ext xmlns:x14="http://schemas.microsoft.com/office/spreadsheetml/2009/9/main" uri="{2946ED86-A175-432a-8AC1-64E0C546D7DE}">
          <x14:pivotField fillDownLabels="1"/>
        </ext>
      </extLst>
    </pivotField>
    <pivotField axis="axisRow" compact="0" outline="0" showAll="0" sortType="ascending" defaultSubtotal="0">
      <items count="36">
        <item x="0"/>
        <item m="1" x="3"/>
        <item m="1" x="27"/>
        <item m="1" x="15"/>
        <item m="1" x="12"/>
        <item m="1" x="4"/>
        <item m="1" x="29"/>
        <item m="1" x="17"/>
        <item m="1" x="13"/>
        <item m="1" x="10"/>
        <item m="1" x="5"/>
        <item m="1" x="31"/>
        <item m="1" x="19"/>
        <item m="1" x="6"/>
        <item m="1" x="32"/>
        <item m="1" x="21"/>
        <item m="1" x="7"/>
        <item m="1" x="33"/>
        <item m="1" x="23"/>
        <item m="1" x="8"/>
        <item m="1" x="34"/>
        <item m="1" x="25"/>
        <item m="1" x="35"/>
        <item m="1" x="26"/>
        <item m="1" x="9"/>
        <item m="1" x="30"/>
        <item m="1" x="11"/>
        <item x="1"/>
        <item m="1" x="14"/>
        <item m="1" x="16"/>
        <item m="1" x="18"/>
        <item m="1" x="20"/>
        <item m="1" x="22"/>
        <item m="1" x="24"/>
        <item m="1" x="28"/>
        <item x="2"/>
      </items>
      <extLst>
        <ext xmlns:x14="http://schemas.microsoft.com/office/spreadsheetml/2009/9/main" uri="{2946ED86-A175-432a-8AC1-64E0C546D7DE}">
          <x14:pivotField fillDownLabels="1"/>
        </ext>
      </extLst>
    </pivotField>
    <pivotField axis="axisRow" compact="0" outline="0" showAll="0" defaultSubtotal="0">
      <items count="4">
        <item m="1" x="3"/>
        <item x="1"/>
        <item x="0"/>
        <item m="1" x="2"/>
      </items>
      <extLst>
        <ext xmlns:x14="http://schemas.microsoft.com/office/spreadsheetml/2009/9/main" uri="{2946ED86-A175-432a-8AC1-64E0C546D7DE}">
          <x14:pivotField fillDownLabels="1"/>
        </ext>
      </extLst>
    </pivotField>
    <pivotField axis="axisRow" compact="0" outline="0" showAll="0" defaultSubtotal="0">
      <items count="16">
        <item m="1" x="9"/>
        <item x="1"/>
        <item x="0"/>
        <item x="3"/>
        <item x="4"/>
        <item m="1" x="12"/>
        <item m="1" x="5"/>
        <item x="2"/>
        <item m="1" x="15"/>
        <item m="1" x="14"/>
        <item m="1" x="10"/>
        <item m="1" x="11"/>
        <item m="1" x="13"/>
        <item m="1" x="8"/>
        <item m="1" x="7"/>
        <item m="1" x="6"/>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s>
  <rowFields count="6">
    <field x="0"/>
    <field x="1"/>
    <field x="3"/>
    <field x="2"/>
    <field x="4"/>
    <field x="5"/>
  </rowFields>
  <rowItems count="15">
    <i>
      <x/>
      <x/>
      <x v="1"/>
      <x/>
      <x v="3"/>
      <x v="1"/>
    </i>
    <i r="4">
      <x v="4"/>
      <x v="1"/>
    </i>
    <i r="3">
      <x v="35"/>
      <x v="3"/>
      <x v="1"/>
    </i>
    <i t="default">
      <x/>
    </i>
    <i>
      <x v="1"/>
      <x v="1"/>
      <x v="2"/>
      <x/>
      <x v="1"/>
      <x v="1"/>
    </i>
    <i r="4">
      <x v="2"/>
      <x/>
    </i>
    <i r="4">
      <x v="7"/>
      <x v="1"/>
    </i>
    <i t="default">
      <x v="1"/>
    </i>
    <i>
      <x v="2"/>
      <x v="3"/>
      <x v="1"/>
      <x v="27"/>
      <x v="3"/>
      <x v="1"/>
    </i>
    <i r="3">
      <x v="35"/>
      <x v="3"/>
      <x v="1"/>
    </i>
    <i r="4">
      <x v="4"/>
      <x v="1"/>
    </i>
    <i t="default">
      <x v="2"/>
    </i>
    <i>
      <x v="31"/>
      <x v="4"/>
      <x v="1"/>
      <x v="35"/>
      <x v="3"/>
      <x v="1"/>
    </i>
    <i t="default">
      <x v="31"/>
    </i>
    <i t="grand">
      <x/>
    </i>
  </rowItems>
  <colFields count="1">
    <field x="-2"/>
  </colFields>
  <colItems count="5">
    <i>
      <x/>
    </i>
    <i i="1">
      <x v="1"/>
    </i>
    <i i="2">
      <x v="2"/>
    </i>
    <i i="3">
      <x v="3"/>
    </i>
    <i i="4">
      <x v="4"/>
    </i>
  </colItems>
  <dataFields count="5">
    <dataField name="(Q)Cantidad" fld="6" baseField="0" baseItem="0"/>
    <dataField name="$ VALOR UNITARIO" fld="7" baseField="0" baseItem="0" numFmtId="176"/>
    <dataField name="$ VALOR TOTAL" fld="8" baseField="0" baseItem="0" numFmtId="176"/>
    <dataField name="$ Partida_x000a_(Objeto Beneficio Tributario)" fld="9" baseField="5" baseItem="0" numFmtId="176"/>
    <dataField name="VALOR CONTRAPARTIDA_x000a_(Recursos Propios)" fld="10" baseField="0" baseItem="0" numFmtId="176"/>
  </dataFields>
  <formats count="213">
    <format dxfId="216">
      <pivotArea field="0" type="button" dataOnly="0" labelOnly="1" outline="0" axis="axisRow" fieldPosition="0"/>
    </format>
    <format dxfId="215">
      <pivotArea dataOnly="0" labelOnly="1" outline="0" fieldPosition="0">
        <references count="1">
          <reference field="0" count="1">
            <x v="3"/>
          </reference>
        </references>
      </pivotArea>
    </format>
    <format dxfId="214">
      <pivotArea dataOnly="0" labelOnly="1" outline="0" fieldPosition="0">
        <references count="1">
          <reference field="0" count="1">
            <x v="4"/>
          </reference>
        </references>
      </pivotArea>
    </format>
    <format dxfId="213">
      <pivotArea dataOnly="0" labelOnly="1" outline="0" fieldPosition="0">
        <references count="1">
          <reference field="0" count="1">
            <x v="5"/>
          </reference>
        </references>
      </pivotArea>
    </format>
    <format dxfId="212">
      <pivotArea dataOnly="0" labelOnly="1" outline="0" fieldPosition="0">
        <references count="1">
          <reference field="0" count="1">
            <x v="6"/>
          </reference>
        </references>
      </pivotArea>
    </format>
    <format dxfId="211">
      <pivotArea dataOnly="0" labelOnly="1" outline="0" fieldPosition="0">
        <references count="1">
          <reference field="0" count="1">
            <x v="7"/>
          </reference>
        </references>
      </pivotArea>
    </format>
    <format dxfId="210">
      <pivotArea dataOnly="0" labelOnly="1" outline="0" fieldPosition="0">
        <references count="1">
          <reference field="0" count="1">
            <x v="8"/>
          </reference>
        </references>
      </pivotArea>
    </format>
    <format dxfId="209">
      <pivotArea dataOnly="0" labelOnly="1" outline="0" fieldPosition="0">
        <references count="1">
          <reference field="0" count="1">
            <x v="29"/>
          </reference>
        </references>
      </pivotArea>
    </format>
    <format dxfId="208">
      <pivotArea dataOnly="0" labelOnly="1" outline="0" fieldPosition="0">
        <references count="1">
          <reference field="0" count="1">
            <x v="30"/>
          </reference>
        </references>
      </pivotArea>
    </format>
    <format dxfId="207">
      <pivotArea dataOnly="0" labelOnly="1" outline="0" fieldPosition="0">
        <references count="1">
          <reference field="0" count="1">
            <x v="31"/>
          </reference>
        </references>
      </pivotArea>
    </format>
    <format dxfId="206">
      <pivotArea dataOnly="0" labelOnly="1" outline="0" fieldPosition="0">
        <references count="1">
          <reference field="0" count="1" defaultSubtotal="1">
            <x v="3"/>
          </reference>
        </references>
      </pivotArea>
    </format>
    <format dxfId="205">
      <pivotArea dataOnly="0" labelOnly="1" outline="0" fieldPosition="0">
        <references count="1">
          <reference field="0" count="1" defaultSubtotal="1">
            <x v="4"/>
          </reference>
        </references>
      </pivotArea>
    </format>
    <format dxfId="204">
      <pivotArea dataOnly="0" labelOnly="1" outline="0" fieldPosition="0">
        <references count="1">
          <reference field="0" count="1" defaultSubtotal="1">
            <x v="5"/>
          </reference>
        </references>
      </pivotArea>
    </format>
    <format dxfId="203">
      <pivotArea dataOnly="0" labelOnly="1" outline="0" fieldPosition="0">
        <references count="1">
          <reference field="0" count="1" defaultSubtotal="1">
            <x v="6"/>
          </reference>
        </references>
      </pivotArea>
    </format>
    <format dxfId="202">
      <pivotArea dataOnly="0" labelOnly="1" outline="0" fieldPosition="0">
        <references count="1">
          <reference field="0" count="1" defaultSubtotal="1">
            <x v="7"/>
          </reference>
        </references>
      </pivotArea>
    </format>
    <format dxfId="201">
      <pivotArea dataOnly="0" labelOnly="1" outline="0" fieldPosition="0">
        <references count="1">
          <reference field="0" count="1" defaultSubtotal="1">
            <x v="8"/>
          </reference>
        </references>
      </pivotArea>
    </format>
    <format dxfId="200">
      <pivotArea dataOnly="0" labelOnly="1" outline="0" fieldPosition="0">
        <references count="1">
          <reference field="0" count="1" defaultSubtotal="1">
            <x v="29"/>
          </reference>
        </references>
      </pivotArea>
    </format>
    <format dxfId="199">
      <pivotArea dataOnly="0" labelOnly="1" outline="0" fieldPosition="0">
        <references count="1">
          <reference field="0" count="1" defaultSubtotal="1">
            <x v="30"/>
          </reference>
        </references>
      </pivotArea>
    </format>
    <format dxfId="198">
      <pivotArea dataOnly="0" labelOnly="1" outline="0" fieldPosition="0">
        <references count="1">
          <reference field="0" count="1" defaultSubtotal="1">
            <x v="31"/>
          </reference>
        </references>
      </pivotArea>
    </format>
    <format dxfId="197">
      <pivotArea dataOnly="0" labelOnly="1" grandRow="1" outline="0" fieldPosition="0"/>
    </format>
    <format dxfId="196">
      <pivotArea field="1" type="button" dataOnly="0" labelOnly="1" outline="0" axis="axisRow" fieldPosition="1"/>
    </format>
    <format dxfId="195">
      <pivotArea field="4" type="button" dataOnly="0" labelOnly="1" outline="0" axis="axisRow" fieldPosition="4"/>
    </format>
    <format dxfId="194">
      <pivotArea field="0" type="button" dataOnly="0" labelOnly="1" outline="0" axis="axisRow" fieldPosition="0"/>
    </format>
    <format dxfId="193">
      <pivotArea field="1" type="button" dataOnly="0" labelOnly="1" outline="0" axis="axisRow" fieldPosition="1"/>
    </format>
    <format dxfId="192">
      <pivotArea field="2" type="button" dataOnly="0" labelOnly="1" outline="0" axis="axisRow" fieldPosition="3"/>
    </format>
    <format dxfId="191">
      <pivotArea field="4" type="button" dataOnly="0" labelOnly="1" outline="0" axis="axisRow" fieldPosition="4"/>
    </format>
    <format dxfId="190">
      <pivotArea type="all" dataOnly="0" outline="0" fieldPosition="0"/>
    </format>
    <format dxfId="189">
      <pivotArea type="all" dataOnly="0" outline="0" fieldPosition="0"/>
    </format>
    <format dxfId="188">
      <pivotArea type="all" dataOnly="0" outline="0" fieldPosition="0"/>
    </format>
    <format dxfId="187">
      <pivotArea field="0" type="button" dataOnly="0" labelOnly="1" outline="0" axis="axisRow" fieldPosition="0"/>
    </format>
    <format dxfId="186">
      <pivotArea field="1" type="button" dataOnly="0" labelOnly="1" outline="0" axis="axisRow" fieldPosition="1"/>
    </format>
    <format dxfId="185">
      <pivotArea field="2" type="button" dataOnly="0" labelOnly="1" outline="0" axis="axisRow" fieldPosition="3"/>
    </format>
    <format dxfId="184">
      <pivotArea field="4" type="button" dataOnly="0" labelOnly="1" outline="0" axis="axisRow" fieldPosition="4"/>
    </format>
    <format dxfId="183">
      <pivotArea field="0" type="button" dataOnly="0" labelOnly="1" outline="0" axis="axisRow" fieldPosition="0"/>
    </format>
    <format dxfId="182">
      <pivotArea field="1" type="button" dataOnly="0" labelOnly="1" outline="0" axis="axisRow" fieldPosition="1"/>
    </format>
    <format dxfId="181">
      <pivotArea field="2" type="button" dataOnly="0" labelOnly="1" outline="0" axis="axisRow" fieldPosition="3"/>
    </format>
    <format dxfId="180">
      <pivotArea field="4" type="button" dataOnly="0" labelOnly="1" outline="0" axis="axisRow" fieldPosition="4"/>
    </format>
    <format dxfId="179">
      <pivotArea dataOnly="0" labelOnly="1" outline="0" fieldPosition="0">
        <references count="1">
          <reference field="0" count="0"/>
        </references>
      </pivotArea>
    </format>
    <format dxfId="178">
      <pivotArea dataOnly="0" labelOnly="1" outline="0" fieldPosition="0">
        <references count="4">
          <reference field="0" count="1" selected="0">
            <x v="29"/>
          </reference>
          <reference field="1" count="1" selected="0">
            <x v="1"/>
          </reference>
          <reference field="2" count="1" selected="0">
            <x v="26"/>
          </reference>
          <reference field="4" count="1">
            <x v="2"/>
          </reference>
        </references>
      </pivotArea>
    </format>
    <format dxfId="177">
      <pivotArea dataOnly="0" labelOnly="1" outline="0" fieldPosition="0">
        <references count="4">
          <reference field="0" count="1" selected="0">
            <x v="29"/>
          </reference>
          <reference field="1" count="1" selected="0">
            <x v="1"/>
          </reference>
          <reference field="2" count="1" selected="0">
            <x v="25"/>
          </reference>
          <reference field="4" count="1">
            <x v="7"/>
          </reference>
        </references>
      </pivotArea>
    </format>
    <format dxfId="176">
      <pivotArea field="0" type="button" dataOnly="0" labelOnly="1" outline="0" axis="axisRow" fieldPosition="0"/>
    </format>
    <format dxfId="175">
      <pivotArea field="1" type="button" dataOnly="0" labelOnly="1" outline="0" axis="axisRow" fieldPosition="1"/>
    </format>
    <format dxfId="174">
      <pivotArea field="2" type="button" dataOnly="0" labelOnly="1" outline="0" axis="axisRow" fieldPosition="3"/>
    </format>
    <format dxfId="173">
      <pivotArea field="4" type="button" dataOnly="0" labelOnly="1" outline="0" axis="axisRow" fieldPosition="4"/>
    </format>
    <format dxfId="172">
      <pivotArea field="0" type="button" dataOnly="0" labelOnly="1" outline="0" axis="axisRow" fieldPosition="0"/>
    </format>
    <format dxfId="171">
      <pivotArea field="1" type="button" dataOnly="0" labelOnly="1" outline="0" axis="axisRow" fieldPosition="1"/>
    </format>
    <format dxfId="170">
      <pivotArea field="2" type="button" dataOnly="0" labelOnly="1" outline="0" axis="axisRow" fieldPosition="3"/>
    </format>
    <format dxfId="169">
      <pivotArea field="4" type="button" dataOnly="0" labelOnly="1" outline="0" axis="axisRow" fieldPosition="4"/>
    </format>
    <format dxfId="168">
      <pivotArea field="0" type="button" dataOnly="0" labelOnly="1" outline="0" axis="axisRow" fieldPosition="0"/>
    </format>
    <format dxfId="167">
      <pivotArea field="1" type="button" dataOnly="0" labelOnly="1" outline="0" axis="axisRow" fieldPosition="1"/>
    </format>
    <format dxfId="166">
      <pivotArea field="2" type="button" dataOnly="0" labelOnly="1" outline="0" axis="axisRow" fieldPosition="3"/>
    </format>
    <format dxfId="165">
      <pivotArea field="4" type="button" dataOnly="0" labelOnly="1" outline="0" axis="axisRow" fieldPosition="4"/>
    </format>
    <format dxfId="164">
      <pivotArea field="0" type="button" dataOnly="0" labelOnly="1" outline="0" axis="axisRow" fieldPosition="0"/>
    </format>
    <format dxfId="163">
      <pivotArea field="1" type="button" dataOnly="0" labelOnly="1" outline="0" axis="axisRow" fieldPosition="1"/>
    </format>
    <format dxfId="162">
      <pivotArea field="2" type="button" dataOnly="0" labelOnly="1" outline="0" axis="axisRow" fieldPosition="3"/>
    </format>
    <format dxfId="161">
      <pivotArea field="4" type="button" dataOnly="0" labelOnly="1" outline="0" axis="axisRow" fieldPosition="4"/>
    </format>
    <format dxfId="160">
      <pivotArea field="0" type="button" dataOnly="0" labelOnly="1" outline="0" axis="axisRow" fieldPosition="0"/>
    </format>
    <format dxfId="159">
      <pivotArea field="1" type="button" dataOnly="0" labelOnly="1" outline="0" axis="axisRow" fieldPosition="1"/>
    </format>
    <format dxfId="158">
      <pivotArea field="2" type="button" dataOnly="0" labelOnly="1" outline="0" axis="axisRow" fieldPosition="3"/>
    </format>
    <format dxfId="157">
      <pivotArea field="4" type="button" dataOnly="0" labelOnly="1" outline="0" axis="axisRow" fieldPosition="4"/>
    </format>
    <format dxfId="156">
      <pivotArea field="0" type="button" dataOnly="0" labelOnly="1" outline="0" axis="axisRow" fieldPosition="0"/>
    </format>
    <format dxfId="155">
      <pivotArea field="1" type="button" dataOnly="0" labelOnly="1" outline="0" axis="axisRow" fieldPosition="1"/>
    </format>
    <format dxfId="154">
      <pivotArea field="2" type="button" dataOnly="0" labelOnly="1" outline="0" axis="axisRow" fieldPosition="3"/>
    </format>
    <format dxfId="153">
      <pivotArea field="4" type="button" dataOnly="0" labelOnly="1" outline="0" axis="axisRow" fieldPosition="4"/>
    </format>
    <format dxfId="152">
      <pivotArea field="5" type="button" dataOnly="0" labelOnly="1" outline="0" axis="axisRow" fieldPosition="5"/>
    </format>
    <format dxfId="151">
      <pivotArea field="3" type="button" dataOnly="0" labelOnly="1" outline="0" axis="axisRow" fieldPosition="2"/>
    </format>
    <format dxfId="150">
      <pivotArea dataOnly="0" labelOnly="1" outline="0" fieldPosition="0">
        <references count="1">
          <reference field="4294967294" count="5">
            <x v="0"/>
            <x v="1"/>
            <x v="2"/>
            <x v="3"/>
            <x v="4"/>
          </reference>
        </references>
      </pivotArea>
    </format>
    <format dxfId="149">
      <pivotArea dataOnly="0" labelOnly="1" outline="0" fieldPosition="0">
        <references count="1">
          <reference field="4294967294" count="1">
            <x v="3"/>
          </reference>
        </references>
      </pivotArea>
    </format>
    <format dxfId="148">
      <pivotArea dataOnly="0" labelOnly="1" outline="0" fieldPosition="0">
        <references count="1">
          <reference field="4294967294" count="1">
            <x v="3"/>
          </reference>
        </references>
      </pivotArea>
    </format>
    <format dxfId="147">
      <pivotArea field="0" type="button" dataOnly="0" labelOnly="1" outline="0" axis="axisRow" fieldPosition="0"/>
    </format>
    <format dxfId="146">
      <pivotArea field="1" type="button" dataOnly="0" labelOnly="1" outline="0" axis="axisRow" fieldPosition="1"/>
    </format>
    <format dxfId="145">
      <pivotArea field="3" type="button" dataOnly="0" labelOnly="1" outline="0" axis="axisRow" fieldPosition="2"/>
    </format>
    <format dxfId="144">
      <pivotArea field="2" type="button" dataOnly="0" labelOnly="1" outline="0" axis="axisRow" fieldPosition="3"/>
    </format>
    <format dxfId="143">
      <pivotArea field="4" type="button" dataOnly="0" labelOnly="1" outline="0" axis="axisRow" fieldPosition="4"/>
    </format>
    <format dxfId="142">
      <pivotArea field="5" type="button" dataOnly="0" labelOnly="1" outline="0" axis="axisRow" fieldPosition="5"/>
    </format>
    <format dxfId="141">
      <pivotArea dataOnly="0" labelOnly="1" outline="0" fieldPosition="0">
        <references count="1">
          <reference field="4294967294" count="5">
            <x v="0"/>
            <x v="1"/>
            <x v="2"/>
            <x v="3"/>
            <x v="4"/>
          </reference>
        </references>
      </pivotArea>
    </format>
    <format dxfId="140">
      <pivotArea dataOnly="0" labelOnly="1" outline="0" fieldPosition="0">
        <references count="1">
          <reference field="4294967294" count="1">
            <x v="4"/>
          </reference>
        </references>
      </pivotArea>
    </format>
    <format dxfId="139">
      <pivotArea field="0" type="button" dataOnly="0" labelOnly="1" outline="0" axis="axisRow" fieldPosition="0"/>
    </format>
    <format dxfId="138">
      <pivotArea field="1" type="button" dataOnly="0" labelOnly="1" outline="0" axis="axisRow" fieldPosition="1"/>
    </format>
    <format dxfId="137">
      <pivotArea field="3" type="button" dataOnly="0" labelOnly="1" outline="0" axis="axisRow" fieldPosition="2"/>
    </format>
    <format dxfId="136">
      <pivotArea field="2" type="button" dataOnly="0" labelOnly="1" outline="0" axis="axisRow" fieldPosition="3"/>
    </format>
    <format dxfId="135">
      <pivotArea field="4" type="button" dataOnly="0" labelOnly="1" outline="0" axis="axisRow" fieldPosition="4"/>
    </format>
    <format dxfId="134">
      <pivotArea field="5" type="button" dataOnly="0" labelOnly="1" outline="0" axis="axisRow" fieldPosition="5"/>
    </format>
    <format dxfId="133">
      <pivotArea dataOnly="0" labelOnly="1" outline="0" fieldPosition="0">
        <references count="1">
          <reference field="4294967294" count="5">
            <x v="0"/>
            <x v="1"/>
            <x v="2"/>
            <x v="3"/>
            <x v="4"/>
          </reference>
        </references>
      </pivotArea>
    </format>
    <format dxfId="132">
      <pivotArea type="all" dataOnly="0" outline="0" fieldPosition="0"/>
    </format>
    <format dxfId="131">
      <pivotArea outline="0" collapsedLevelsAreSubtotals="1" fieldPosition="0"/>
    </format>
    <format dxfId="130">
      <pivotArea type="origin" dataOnly="0" labelOnly="1" outline="0" fieldPosition="0"/>
    </format>
    <format dxfId="129">
      <pivotArea field="-2" type="button" dataOnly="0" labelOnly="1" outline="0" axis="axisCol" fieldPosition="0"/>
    </format>
    <format dxfId="128">
      <pivotArea type="topRight" dataOnly="0" labelOnly="1" outline="0" fieldPosition="0"/>
    </format>
    <format dxfId="127">
      <pivotArea field="0" type="button" dataOnly="0" labelOnly="1" outline="0" axis="axisRow" fieldPosition="0"/>
    </format>
    <format dxfId="126">
      <pivotArea field="1" type="button" dataOnly="0" labelOnly="1" outline="0" axis="axisRow" fieldPosition="1"/>
    </format>
    <format dxfId="125">
      <pivotArea field="3" type="button" dataOnly="0" labelOnly="1" outline="0" axis="axisRow" fieldPosition="2"/>
    </format>
    <format dxfId="124">
      <pivotArea field="2" type="button" dataOnly="0" labelOnly="1" outline="0" axis="axisRow" fieldPosition="3"/>
    </format>
    <format dxfId="123">
      <pivotArea field="4" type="button" dataOnly="0" labelOnly="1" outline="0" axis="axisRow" fieldPosition="4"/>
    </format>
    <format dxfId="122">
      <pivotArea field="5" type="button" dataOnly="0" labelOnly="1" outline="0" axis="axisRow" fieldPosition="5"/>
    </format>
    <format dxfId="121">
      <pivotArea dataOnly="0" labelOnly="1" outline="0" fieldPosition="0">
        <references count="1">
          <reference field="0" count="0"/>
        </references>
      </pivotArea>
    </format>
    <format dxfId="120">
      <pivotArea dataOnly="0" labelOnly="1" outline="0" fieldPosition="0">
        <references count="1">
          <reference field="0" count="0" defaultSubtotal="1"/>
        </references>
      </pivotArea>
    </format>
    <format dxfId="119">
      <pivotArea dataOnly="0" labelOnly="1" grandRow="1" outline="0" fieldPosition="0"/>
    </format>
    <format dxfId="118">
      <pivotArea dataOnly="0" labelOnly="1" outline="0" fieldPosition="0">
        <references count="2">
          <reference field="0" count="1" selected="0">
            <x v="3"/>
          </reference>
          <reference field="1" count="1">
            <x v="0"/>
          </reference>
        </references>
      </pivotArea>
    </format>
    <format dxfId="117">
      <pivotArea dataOnly="0" labelOnly="1" outline="0" fieldPosition="0">
        <references count="2">
          <reference field="0" count="1" selected="0">
            <x v="1"/>
          </reference>
          <reference field="1" count="1">
            <x v="1"/>
          </reference>
        </references>
      </pivotArea>
    </format>
    <format dxfId="116">
      <pivotArea dataOnly="0" labelOnly="1" outline="0" fieldPosition="0">
        <references count="2">
          <reference field="0" count="1" selected="0">
            <x v="2"/>
          </reference>
          <reference field="1" count="1">
            <x v="3"/>
          </reference>
        </references>
      </pivotArea>
    </format>
    <format dxfId="115">
      <pivotArea dataOnly="0" labelOnly="1" outline="0" fieldPosition="0">
        <references count="3">
          <reference field="0" count="1" selected="0">
            <x v="3"/>
          </reference>
          <reference field="1" count="1" selected="0">
            <x v="0"/>
          </reference>
          <reference field="3" count="1">
            <x v="0"/>
          </reference>
        </references>
      </pivotArea>
    </format>
    <format dxfId="114">
      <pivotArea dataOnly="0" labelOnly="1" outline="0" fieldPosition="0">
        <references count="3">
          <reference field="0" count="1" selected="0">
            <x v="1"/>
          </reference>
          <reference field="1" count="1" selected="0">
            <x v="1"/>
          </reference>
          <reference field="3" count="1">
            <x v="1"/>
          </reference>
        </references>
      </pivotArea>
    </format>
    <format dxfId="113">
      <pivotArea dataOnly="0" labelOnly="1" outline="0" fieldPosition="0">
        <references count="3">
          <reference field="0" count="1" selected="0">
            <x v="2"/>
          </reference>
          <reference field="1" count="1" selected="0">
            <x v="3"/>
          </reference>
          <reference field="3" count="1">
            <x v="1"/>
          </reference>
        </references>
      </pivotArea>
    </format>
    <format dxfId="112">
      <pivotArea dataOnly="0" labelOnly="1" outline="0" fieldPosition="0">
        <references count="4">
          <reference field="0" count="1" selected="0">
            <x v="3"/>
          </reference>
          <reference field="1" count="1" selected="0">
            <x v="0"/>
          </reference>
          <reference field="2" count="1">
            <x v="1"/>
          </reference>
          <reference field="3" count="1" selected="0">
            <x v="0"/>
          </reference>
        </references>
      </pivotArea>
    </format>
    <format dxfId="111">
      <pivotArea dataOnly="0" labelOnly="1" outline="0" fieldPosition="0">
        <references count="4">
          <reference field="0" count="1" selected="0">
            <x v="1"/>
          </reference>
          <reference field="1" count="1" selected="0">
            <x v="1"/>
          </reference>
          <reference field="2" count="2">
            <x v="0"/>
            <x v="35"/>
          </reference>
          <reference field="3" count="1" selected="0">
            <x v="1"/>
          </reference>
        </references>
      </pivotArea>
    </format>
    <format dxfId="110">
      <pivotArea dataOnly="0" labelOnly="1" outline="0" fieldPosition="0">
        <references count="4">
          <reference field="0" count="1" selected="0">
            <x v="2"/>
          </reference>
          <reference field="1" count="1" selected="0">
            <x v="3"/>
          </reference>
          <reference field="2" count="1">
            <x v="35"/>
          </reference>
          <reference field="3" count="1" selected="0">
            <x v="1"/>
          </reference>
        </references>
      </pivotArea>
    </format>
    <format dxfId="109">
      <pivotArea dataOnly="0" labelOnly="1" outline="0" fieldPosition="0">
        <references count="5">
          <reference field="0" count="1" selected="0">
            <x v="3"/>
          </reference>
          <reference field="1" count="1" selected="0">
            <x v="0"/>
          </reference>
          <reference field="2" count="1" selected="0">
            <x v="1"/>
          </reference>
          <reference field="3" count="1" selected="0">
            <x v="0"/>
          </reference>
          <reference field="4" count="1">
            <x v="15"/>
          </reference>
        </references>
      </pivotArea>
    </format>
    <format dxfId="108">
      <pivotArea dataOnly="0" labelOnly="1" outline="0" fieldPosition="0">
        <references count="5">
          <reference field="0" count="1" selected="0">
            <x v="1"/>
          </reference>
          <reference field="1" count="1" selected="0">
            <x v="1"/>
          </reference>
          <reference field="2" count="1" selected="0">
            <x v="0"/>
          </reference>
          <reference field="3" count="1" selected="0">
            <x v="1"/>
          </reference>
          <reference field="4" count="1">
            <x v="2"/>
          </reference>
        </references>
      </pivotArea>
    </format>
    <format dxfId="107">
      <pivotArea dataOnly="0" labelOnly="1" outline="0" fieldPosition="0">
        <references count="5">
          <reference field="0" count="1" selected="0">
            <x v="1"/>
          </reference>
          <reference field="1" count="1" selected="0">
            <x v="1"/>
          </reference>
          <reference field="2" count="1" selected="0">
            <x v="35"/>
          </reference>
          <reference field="3" count="1" selected="0">
            <x v="1"/>
          </reference>
          <reference field="4" count="2">
            <x v="1"/>
            <x v="7"/>
          </reference>
        </references>
      </pivotArea>
    </format>
    <format dxfId="106">
      <pivotArea dataOnly="0" labelOnly="1" outline="0" fieldPosition="0">
        <references count="5">
          <reference field="0" count="1" selected="0">
            <x v="2"/>
          </reference>
          <reference field="1" count="1" selected="0">
            <x v="3"/>
          </reference>
          <reference field="2" count="1" selected="0">
            <x v="35"/>
          </reference>
          <reference field="3" count="1" selected="0">
            <x v="1"/>
          </reference>
          <reference field="4" count="1">
            <x v="4"/>
          </reference>
        </references>
      </pivotArea>
    </format>
    <format dxfId="105">
      <pivotArea dataOnly="0" labelOnly="1" outline="0" fieldPosition="0">
        <references count="6">
          <reference field="0" count="1" selected="0">
            <x v="3"/>
          </reference>
          <reference field="1" count="1" selected="0">
            <x v="0"/>
          </reference>
          <reference field="2" count="1" selected="0">
            <x v="1"/>
          </reference>
          <reference field="3" count="1" selected="0">
            <x v="0"/>
          </reference>
          <reference field="4" count="1" selected="0">
            <x v="15"/>
          </reference>
          <reference field="5" count="1">
            <x v="1"/>
          </reference>
        </references>
      </pivotArea>
    </format>
    <format dxfId="104">
      <pivotArea dataOnly="0" labelOnly="1" outline="0" fieldPosition="0">
        <references count="6">
          <reference field="0" count="1" selected="0">
            <x v="1"/>
          </reference>
          <reference field="1" count="1" selected="0">
            <x v="1"/>
          </reference>
          <reference field="2" count="1" selected="0">
            <x v="0"/>
          </reference>
          <reference field="3" count="1" selected="0">
            <x v="1"/>
          </reference>
          <reference field="4" count="1" selected="0">
            <x v="2"/>
          </reference>
          <reference field="5" count="1">
            <x v="0"/>
          </reference>
        </references>
      </pivotArea>
    </format>
    <format dxfId="103">
      <pivotArea dataOnly="0" labelOnly="1" outline="0" fieldPosition="0">
        <references count="6">
          <reference field="0" count="1" selected="0">
            <x v="1"/>
          </reference>
          <reference field="1" count="1" selected="0">
            <x v="1"/>
          </reference>
          <reference field="2" count="1" selected="0">
            <x v="35"/>
          </reference>
          <reference field="3" count="1" selected="0">
            <x v="1"/>
          </reference>
          <reference field="4" count="1" selected="0">
            <x v="1"/>
          </reference>
          <reference field="5" count="1">
            <x v="1"/>
          </reference>
        </references>
      </pivotArea>
    </format>
    <format dxfId="102">
      <pivotArea dataOnly="0" labelOnly="1" outline="0" fieldPosition="0">
        <references count="6">
          <reference field="0" count="1" selected="0">
            <x v="1"/>
          </reference>
          <reference field="1" count="1" selected="0">
            <x v="1"/>
          </reference>
          <reference field="2" count="1" selected="0">
            <x v="35"/>
          </reference>
          <reference field="3" count="1" selected="0">
            <x v="1"/>
          </reference>
          <reference field="4" count="1" selected="0">
            <x v="7"/>
          </reference>
          <reference field="5" count="1">
            <x v="1"/>
          </reference>
        </references>
      </pivotArea>
    </format>
    <format dxfId="101">
      <pivotArea dataOnly="0" labelOnly="1" outline="0" fieldPosition="0">
        <references count="6">
          <reference field="0" count="1" selected="0">
            <x v="2"/>
          </reference>
          <reference field="1" count="1" selected="0">
            <x v="3"/>
          </reference>
          <reference field="2" count="1" selected="0">
            <x v="35"/>
          </reference>
          <reference field="3" count="1" selected="0">
            <x v="1"/>
          </reference>
          <reference field="4" count="1" selected="0">
            <x v="4"/>
          </reference>
          <reference field="5" count="1">
            <x v="1"/>
          </reference>
        </references>
      </pivotArea>
    </format>
    <format dxfId="100">
      <pivotArea dataOnly="0" labelOnly="1" outline="0" fieldPosition="0">
        <references count="1">
          <reference field="4294967294" count="5">
            <x v="0"/>
            <x v="1"/>
            <x v="2"/>
            <x v="3"/>
            <x v="4"/>
          </reference>
        </references>
      </pivotArea>
    </format>
    <format dxfId="99">
      <pivotArea dataOnly="0" labelOnly="1" outline="0" fieldPosition="0">
        <references count="1">
          <reference field="0" count="1">
            <x v="3"/>
          </reference>
        </references>
      </pivotArea>
    </format>
    <format dxfId="98">
      <pivotArea dataOnly="0" labelOnly="1" outline="0" fieldPosition="0">
        <references count="1">
          <reference field="0" count="1" defaultSubtotal="1">
            <x v="3"/>
          </reference>
        </references>
      </pivotArea>
    </format>
    <format dxfId="97">
      <pivotArea dataOnly="0" labelOnly="1" outline="0" fieldPosition="0">
        <references count="1">
          <reference field="0" count="1">
            <x v="4"/>
          </reference>
        </references>
      </pivotArea>
    </format>
    <format dxfId="96">
      <pivotArea dataOnly="0" labelOnly="1" outline="0" fieldPosition="0">
        <references count="1">
          <reference field="0" count="1" defaultSubtotal="1">
            <x v="4"/>
          </reference>
        </references>
      </pivotArea>
    </format>
    <format dxfId="95">
      <pivotArea dataOnly="0" labelOnly="1" outline="0" fieldPosition="0">
        <references count="1">
          <reference field="0" count="1">
            <x v="5"/>
          </reference>
        </references>
      </pivotArea>
    </format>
    <format dxfId="94">
      <pivotArea dataOnly="0" labelOnly="1" outline="0" fieldPosition="0">
        <references count="1">
          <reference field="0" count="1" defaultSubtotal="1">
            <x v="5"/>
          </reference>
        </references>
      </pivotArea>
    </format>
    <format dxfId="93">
      <pivotArea dataOnly="0" labelOnly="1" outline="0" fieldPosition="0">
        <references count="1">
          <reference field="0" count="1">
            <x v="6"/>
          </reference>
        </references>
      </pivotArea>
    </format>
    <format dxfId="92">
      <pivotArea dataOnly="0" labelOnly="1" outline="0" fieldPosition="0">
        <references count="1">
          <reference field="0" count="1" defaultSubtotal="1">
            <x v="6"/>
          </reference>
        </references>
      </pivotArea>
    </format>
    <format dxfId="91">
      <pivotArea dataOnly="0" labelOnly="1" outline="0" fieldPosition="0">
        <references count="1">
          <reference field="0" count="1">
            <x v="9"/>
          </reference>
        </references>
      </pivotArea>
    </format>
    <format dxfId="90">
      <pivotArea dataOnly="0" labelOnly="1" outline="0" fieldPosition="0">
        <references count="1">
          <reference field="0" count="1" defaultSubtotal="1">
            <x v="9"/>
          </reference>
        </references>
      </pivotArea>
    </format>
    <format dxfId="89">
      <pivotArea dataOnly="0" labelOnly="1" outline="0" fieldPosition="0">
        <references count="1">
          <reference field="0" count="1">
            <x v="10"/>
          </reference>
        </references>
      </pivotArea>
    </format>
    <format dxfId="88">
      <pivotArea dataOnly="0" labelOnly="1" outline="0" fieldPosition="0">
        <references count="1">
          <reference field="0" count="1" defaultSubtotal="1">
            <x v="10"/>
          </reference>
        </references>
      </pivotArea>
    </format>
    <format dxfId="87">
      <pivotArea dataOnly="0" labelOnly="1" outline="0" fieldPosition="0">
        <references count="1">
          <reference field="0" count="1">
            <x v="11"/>
          </reference>
        </references>
      </pivotArea>
    </format>
    <format dxfId="86">
      <pivotArea dataOnly="0" labelOnly="1" outline="0" fieldPosition="0">
        <references count="1">
          <reference field="0" count="1" defaultSubtotal="1">
            <x v="11"/>
          </reference>
        </references>
      </pivotArea>
    </format>
    <format dxfId="85">
      <pivotArea dataOnly="0" labelOnly="1" outline="0" fieldPosition="0">
        <references count="1">
          <reference field="0" count="1">
            <x v="1"/>
          </reference>
        </references>
      </pivotArea>
    </format>
    <format dxfId="84">
      <pivotArea dataOnly="0" labelOnly="1" outline="0" fieldPosition="0">
        <references count="1">
          <reference field="0" count="1" defaultSubtotal="1">
            <x v="1"/>
          </reference>
        </references>
      </pivotArea>
    </format>
    <format dxfId="83">
      <pivotArea dataOnly="0" labelOnly="1" outline="0" fieldPosition="0">
        <references count="1">
          <reference field="0" count="1">
            <x v="2"/>
          </reference>
        </references>
      </pivotArea>
    </format>
    <format dxfId="82">
      <pivotArea dataOnly="0" labelOnly="1" outline="0" fieldPosition="0">
        <references count="1">
          <reference field="0" count="1" defaultSubtotal="1">
            <x v="2"/>
          </reference>
        </references>
      </pivotArea>
    </format>
    <format dxfId="81">
      <pivotArea field="0" type="button" dataOnly="0" labelOnly="1" outline="0" axis="axisRow" fieldPosition="0"/>
    </format>
    <format dxfId="80">
      <pivotArea field="1" type="button" dataOnly="0" labelOnly="1" outline="0" axis="axisRow" fieldPosition="1"/>
    </format>
    <format dxfId="79">
      <pivotArea field="3" type="button" dataOnly="0" labelOnly="1" outline="0" axis="axisRow" fieldPosition="2"/>
    </format>
    <format dxfId="78">
      <pivotArea field="2" type="button" dataOnly="0" labelOnly="1" outline="0" axis="axisRow" fieldPosition="3"/>
    </format>
    <format dxfId="77">
      <pivotArea field="4" type="button" dataOnly="0" labelOnly="1" outline="0" axis="axisRow" fieldPosition="4"/>
    </format>
    <format dxfId="76">
      <pivotArea field="5" type="button" dataOnly="0" labelOnly="1" outline="0" axis="axisRow" fieldPosition="5"/>
    </format>
    <format dxfId="75">
      <pivotArea dataOnly="0" labelOnly="1" outline="0" fieldPosition="0">
        <references count="1">
          <reference field="4294967294" count="5">
            <x v="0"/>
            <x v="1"/>
            <x v="2"/>
            <x v="3"/>
            <x v="4"/>
          </reference>
        </references>
      </pivotArea>
    </format>
    <format dxfId="74">
      <pivotArea dataOnly="0" outline="0" fieldPosition="0">
        <references count="1">
          <reference field="0" count="0" defaultSubtotal="1"/>
        </references>
      </pivotArea>
    </format>
    <format dxfId="73">
      <pivotArea grandRow="1" outline="0" collapsedLevelsAreSubtotals="1" fieldPosition="0"/>
    </format>
    <format dxfId="72">
      <pivotArea dataOnly="0" labelOnly="1" grandRow="1" outline="0" fieldPosition="0"/>
    </format>
    <format dxfId="71">
      <pivotArea outline="0" collapsedLevelsAreSubtotals="1" fieldPosition="0"/>
    </format>
    <format dxfId="70">
      <pivotArea field="0" type="button" dataOnly="0" labelOnly="1" outline="0" axis="axisRow" fieldPosition="0"/>
    </format>
    <format dxfId="69">
      <pivotArea field="1" type="button" dataOnly="0" labelOnly="1" outline="0" axis="axisRow" fieldPosition="1"/>
    </format>
    <format dxfId="68">
      <pivotArea field="3" type="button" dataOnly="0" labelOnly="1" outline="0" axis="axisRow" fieldPosition="2"/>
    </format>
    <format dxfId="67">
      <pivotArea field="2" type="button" dataOnly="0" labelOnly="1" outline="0" axis="axisRow" fieldPosition="3"/>
    </format>
    <format dxfId="66">
      <pivotArea field="4" type="button" dataOnly="0" labelOnly="1" outline="0" axis="axisRow" fieldPosition="4"/>
    </format>
    <format dxfId="65">
      <pivotArea field="5" type="button" dataOnly="0" labelOnly="1" outline="0" axis="axisRow" fieldPosition="5"/>
    </format>
    <format dxfId="64">
      <pivotArea dataOnly="0" labelOnly="1" outline="0" fieldPosition="0">
        <references count="1">
          <reference field="0" count="0"/>
        </references>
      </pivotArea>
    </format>
    <format dxfId="63">
      <pivotArea dataOnly="0" labelOnly="1" outline="0" fieldPosition="0">
        <references count="1">
          <reference field="0" count="0" defaultSubtotal="1"/>
        </references>
      </pivotArea>
    </format>
    <format dxfId="62">
      <pivotArea dataOnly="0" labelOnly="1" grandRow="1" outline="0" fieldPosition="0"/>
    </format>
    <format dxfId="61">
      <pivotArea dataOnly="0" labelOnly="1" outline="0" fieldPosition="0">
        <references count="2">
          <reference field="0" count="1" selected="0">
            <x v="3"/>
          </reference>
          <reference field="1" count="1">
            <x v="0"/>
          </reference>
        </references>
      </pivotArea>
    </format>
    <format dxfId="60">
      <pivotArea dataOnly="0" labelOnly="1" outline="0" fieldPosition="0">
        <references count="2">
          <reference field="0" count="1" selected="0">
            <x v="1"/>
          </reference>
          <reference field="1" count="1">
            <x v="1"/>
          </reference>
        </references>
      </pivotArea>
    </format>
    <format dxfId="59">
      <pivotArea dataOnly="0" labelOnly="1" outline="0" fieldPosition="0">
        <references count="2">
          <reference field="0" count="1" selected="0">
            <x v="2"/>
          </reference>
          <reference field="1" count="1">
            <x v="3"/>
          </reference>
        </references>
      </pivotArea>
    </format>
    <format dxfId="58">
      <pivotArea dataOnly="0" labelOnly="1" outline="0" fieldPosition="0">
        <references count="3">
          <reference field="0" count="1" selected="0">
            <x v="3"/>
          </reference>
          <reference field="1" count="1" selected="0">
            <x v="0"/>
          </reference>
          <reference field="3" count="1">
            <x v="0"/>
          </reference>
        </references>
      </pivotArea>
    </format>
    <format dxfId="57">
      <pivotArea dataOnly="0" labelOnly="1" outline="0" fieldPosition="0">
        <references count="3">
          <reference field="0" count="1" selected="0">
            <x v="1"/>
          </reference>
          <reference field="1" count="1" selected="0">
            <x v="1"/>
          </reference>
          <reference field="3" count="1">
            <x v="1"/>
          </reference>
        </references>
      </pivotArea>
    </format>
    <format dxfId="56">
      <pivotArea dataOnly="0" labelOnly="1" outline="0" fieldPosition="0">
        <references count="3">
          <reference field="0" count="1" selected="0">
            <x v="2"/>
          </reference>
          <reference field="1" count="1" selected="0">
            <x v="3"/>
          </reference>
          <reference field="3" count="1">
            <x v="1"/>
          </reference>
        </references>
      </pivotArea>
    </format>
    <format dxfId="55">
      <pivotArea dataOnly="0" labelOnly="1" outline="0" fieldPosition="0">
        <references count="4">
          <reference field="0" count="1" selected="0">
            <x v="3"/>
          </reference>
          <reference field="1" count="1" selected="0">
            <x v="0"/>
          </reference>
          <reference field="2" count="1">
            <x v="1"/>
          </reference>
          <reference field="3" count="1" selected="0">
            <x v="0"/>
          </reference>
        </references>
      </pivotArea>
    </format>
    <format dxfId="54">
      <pivotArea dataOnly="0" labelOnly="1" outline="0" fieldPosition="0">
        <references count="4">
          <reference field="0" count="1" selected="0">
            <x v="1"/>
          </reference>
          <reference field="1" count="1" selected="0">
            <x v="1"/>
          </reference>
          <reference field="2" count="2">
            <x v="0"/>
            <x v="35"/>
          </reference>
          <reference field="3" count="1" selected="0">
            <x v="1"/>
          </reference>
        </references>
      </pivotArea>
    </format>
    <format dxfId="53">
      <pivotArea dataOnly="0" labelOnly="1" outline="0" fieldPosition="0">
        <references count="4">
          <reference field="0" count="1" selected="0">
            <x v="2"/>
          </reference>
          <reference field="1" count="1" selected="0">
            <x v="3"/>
          </reference>
          <reference field="2" count="1">
            <x v="35"/>
          </reference>
          <reference field="3" count="1" selected="0">
            <x v="1"/>
          </reference>
        </references>
      </pivotArea>
    </format>
    <format dxfId="52">
      <pivotArea dataOnly="0" labelOnly="1" outline="0" fieldPosition="0">
        <references count="5">
          <reference field="0" count="1" selected="0">
            <x v="3"/>
          </reference>
          <reference field="1" count="1" selected="0">
            <x v="0"/>
          </reference>
          <reference field="2" count="1" selected="0">
            <x v="1"/>
          </reference>
          <reference field="3" count="1" selected="0">
            <x v="0"/>
          </reference>
          <reference field="4" count="1">
            <x v="15"/>
          </reference>
        </references>
      </pivotArea>
    </format>
    <format dxfId="51">
      <pivotArea dataOnly="0" labelOnly="1" outline="0" fieldPosition="0">
        <references count="5">
          <reference field="0" count="1" selected="0">
            <x v="1"/>
          </reference>
          <reference field="1" count="1" selected="0">
            <x v="1"/>
          </reference>
          <reference field="2" count="1" selected="0">
            <x v="0"/>
          </reference>
          <reference field="3" count="1" selected="0">
            <x v="1"/>
          </reference>
          <reference field="4" count="1">
            <x v="2"/>
          </reference>
        </references>
      </pivotArea>
    </format>
    <format dxfId="50">
      <pivotArea dataOnly="0" labelOnly="1" outline="0" fieldPosition="0">
        <references count="5">
          <reference field="0" count="1" selected="0">
            <x v="1"/>
          </reference>
          <reference field="1" count="1" selected="0">
            <x v="1"/>
          </reference>
          <reference field="2" count="1" selected="0">
            <x v="35"/>
          </reference>
          <reference field="3" count="1" selected="0">
            <x v="1"/>
          </reference>
          <reference field="4" count="2">
            <x v="1"/>
            <x v="7"/>
          </reference>
        </references>
      </pivotArea>
    </format>
    <format dxfId="49">
      <pivotArea dataOnly="0" labelOnly="1" outline="0" fieldPosition="0">
        <references count="5">
          <reference field="0" count="1" selected="0">
            <x v="2"/>
          </reference>
          <reference field="1" count="1" selected="0">
            <x v="3"/>
          </reference>
          <reference field="2" count="1" selected="0">
            <x v="35"/>
          </reference>
          <reference field="3" count="1" selected="0">
            <x v="1"/>
          </reference>
          <reference field="4" count="1">
            <x v="4"/>
          </reference>
        </references>
      </pivotArea>
    </format>
    <format dxfId="48">
      <pivotArea dataOnly="0" labelOnly="1" outline="0" fieldPosition="0">
        <references count="6">
          <reference field="0" count="1" selected="0">
            <x v="3"/>
          </reference>
          <reference field="1" count="1" selected="0">
            <x v="0"/>
          </reference>
          <reference field="2" count="1" selected="0">
            <x v="1"/>
          </reference>
          <reference field="3" count="1" selected="0">
            <x v="0"/>
          </reference>
          <reference field="4" count="1" selected="0">
            <x v="15"/>
          </reference>
          <reference field="5" count="1">
            <x v="1"/>
          </reference>
        </references>
      </pivotArea>
    </format>
    <format dxfId="47">
      <pivotArea dataOnly="0" labelOnly="1" outline="0" fieldPosition="0">
        <references count="6">
          <reference field="0" count="1" selected="0">
            <x v="1"/>
          </reference>
          <reference field="1" count="1" selected="0">
            <x v="1"/>
          </reference>
          <reference field="2" count="1" selected="0">
            <x v="0"/>
          </reference>
          <reference field="3" count="1" selected="0">
            <x v="1"/>
          </reference>
          <reference field="4" count="1" selected="0">
            <x v="2"/>
          </reference>
          <reference field="5" count="1">
            <x v="0"/>
          </reference>
        </references>
      </pivotArea>
    </format>
    <format dxfId="46">
      <pivotArea dataOnly="0" labelOnly="1" outline="0" fieldPosition="0">
        <references count="6">
          <reference field="0" count="1" selected="0">
            <x v="1"/>
          </reference>
          <reference field="1" count="1" selected="0">
            <x v="1"/>
          </reference>
          <reference field="2" count="1" selected="0">
            <x v="35"/>
          </reference>
          <reference field="3" count="1" selected="0">
            <x v="1"/>
          </reference>
          <reference field="4" count="1" selected="0">
            <x v="1"/>
          </reference>
          <reference field="5" count="1">
            <x v="1"/>
          </reference>
        </references>
      </pivotArea>
    </format>
    <format dxfId="45">
      <pivotArea dataOnly="0" labelOnly="1" outline="0" fieldPosition="0">
        <references count="6">
          <reference field="0" count="1" selected="0">
            <x v="1"/>
          </reference>
          <reference field="1" count="1" selected="0">
            <x v="1"/>
          </reference>
          <reference field="2" count="1" selected="0">
            <x v="35"/>
          </reference>
          <reference field="3" count="1" selected="0">
            <x v="1"/>
          </reference>
          <reference field="4" count="1" selected="0">
            <x v="7"/>
          </reference>
          <reference field="5" count="1">
            <x v="1"/>
          </reference>
        </references>
      </pivotArea>
    </format>
    <format dxfId="44">
      <pivotArea dataOnly="0" labelOnly="1" outline="0" fieldPosition="0">
        <references count="6">
          <reference field="0" count="1" selected="0">
            <x v="2"/>
          </reference>
          <reference field="1" count="1" selected="0">
            <x v="3"/>
          </reference>
          <reference field="2" count="1" selected="0">
            <x v="35"/>
          </reference>
          <reference field="3" count="1" selected="0">
            <x v="1"/>
          </reference>
          <reference field="4" count="1" selected="0">
            <x v="4"/>
          </reference>
          <reference field="5" count="1">
            <x v="1"/>
          </reference>
        </references>
      </pivotArea>
    </format>
    <format dxfId="43">
      <pivotArea dataOnly="0" labelOnly="1" outline="0" fieldPosition="0">
        <references count="1">
          <reference field="4294967294" count="5">
            <x v="0"/>
            <x v="1"/>
            <x v="2"/>
            <x v="3"/>
            <x v="4"/>
          </reference>
        </references>
      </pivotArea>
    </format>
    <format dxfId="42">
      <pivotArea dataOnly="0" labelOnly="1" outline="0" fieldPosition="0">
        <references count="1">
          <reference field="0" count="1">
            <x v="3"/>
          </reference>
        </references>
      </pivotArea>
    </format>
    <format dxfId="41">
      <pivotArea dataOnly="0" labelOnly="1" outline="0" fieldPosition="0">
        <references count="1">
          <reference field="0" count="1" defaultSubtotal="1">
            <x v="3"/>
          </reference>
        </references>
      </pivotArea>
    </format>
    <format dxfId="40">
      <pivotArea dataOnly="0" labelOnly="1" outline="0" fieldPosition="0">
        <references count="1">
          <reference field="0" count="1">
            <x v="4"/>
          </reference>
        </references>
      </pivotArea>
    </format>
    <format dxfId="39">
      <pivotArea dataOnly="0" labelOnly="1" outline="0" fieldPosition="0">
        <references count="1">
          <reference field="0" count="1" defaultSubtotal="1">
            <x v="4"/>
          </reference>
        </references>
      </pivotArea>
    </format>
    <format dxfId="38">
      <pivotArea dataOnly="0" labelOnly="1" outline="0" fieldPosition="0">
        <references count="1">
          <reference field="0" count="1">
            <x v="5"/>
          </reference>
        </references>
      </pivotArea>
    </format>
    <format dxfId="37">
      <pivotArea dataOnly="0" labelOnly="1" outline="0" fieldPosition="0">
        <references count="1">
          <reference field="0" count="1" defaultSubtotal="1">
            <x v="5"/>
          </reference>
        </references>
      </pivotArea>
    </format>
    <format dxfId="36">
      <pivotArea dataOnly="0" labelOnly="1" outline="0" fieldPosition="0">
        <references count="1">
          <reference field="0" count="1">
            <x v="6"/>
          </reference>
        </references>
      </pivotArea>
    </format>
    <format dxfId="35">
      <pivotArea dataOnly="0" labelOnly="1" outline="0" fieldPosition="0">
        <references count="1">
          <reference field="0" count="1" defaultSubtotal="1">
            <x v="6"/>
          </reference>
        </references>
      </pivotArea>
    </format>
    <format dxfId="34">
      <pivotArea dataOnly="0" labelOnly="1" outline="0" fieldPosition="0">
        <references count="1">
          <reference field="0" count="1">
            <x v="9"/>
          </reference>
        </references>
      </pivotArea>
    </format>
    <format dxfId="33">
      <pivotArea dataOnly="0" labelOnly="1" outline="0" fieldPosition="0">
        <references count="1">
          <reference field="0" count="1" defaultSubtotal="1">
            <x v="9"/>
          </reference>
        </references>
      </pivotArea>
    </format>
    <format dxfId="32">
      <pivotArea dataOnly="0" labelOnly="1" outline="0" fieldPosition="0">
        <references count="1">
          <reference field="0" count="1">
            <x v="10"/>
          </reference>
        </references>
      </pivotArea>
    </format>
    <format dxfId="31">
      <pivotArea dataOnly="0" labelOnly="1" outline="0" fieldPosition="0">
        <references count="1">
          <reference field="0" count="1" defaultSubtotal="1">
            <x v="10"/>
          </reference>
        </references>
      </pivotArea>
    </format>
    <format dxfId="30">
      <pivotArea dataOnly="0" labelOnly="1" outline="0" fieldPosition="0">
        <references count="1">
          <reference field="0" count="1">
            <x v="11"/>
          </reference>
        </references>
      </pivotArea>
    </format>
    <format dxfId="29">
      <pivotArea dataOnly="0" labelOnly="1" outline="0" fieldPosition="0">
        <references count="1">
          <reference field="0" count="1" defaultSubtotal="1">
            <x v="11"/>
          </reference>
        </references>
      </pivotArea>
    </format>
    <format dxfId="28">
      <pivotArea dataOnly="0" labelOnly="1" outline="0" fieldPosition="0">
        <references count="1">
          <reference field="0" count="1">
            <x v="1"/>
          </reference>
        </references>
      </pivotArea>
    </format>
    <format dxfId="27">
      <pivotArea field="0" type="button" dataOnly="0" labelOnly="1" outline="0" axis="axisRow" fieldPosition="0"/>
    </format>
    <format dxfId="26">
      <pivotArea field="1" type="button" dataOnly="0" labelOnly="1" outline="0" axis="axisRow" fieldPosition="1"/>
    </format>
    <format dxfId="25">
      <pivotArea field="3" type="button" dataOnly="0" labelOnly="1" outline="0" axis="axisRow" fieldPosition="2"/>
    </format>
    <format dxfId="24">
      <pivotArea field="2" type="button" dataOnly="0" labelOnly="1" outline="0" axis="axisRow" fieldPosition="3"/>
    </format>
    <format dxfId="23">
      <pivotArea field="4" type="button" dataOnly="0" labelOnly="1" outline="0" axis="axisRow" fieldPosition="4"/>
    </format>
    <format dxfId="22">
      <pivotArea field="5" type="button" dataOnly="0" labelOnly="1" outline="0" axis="axisRow" fieldPosition="5"/>
    </format>
    <format dxfId="21">
      <pivotArea dataOnly="0" labelOnly="1" outline="0" fieldPosition="0">
        <references count="1">
          <reference field="4294967294" count="5">
            <x v="0"/>
            <x v="1"/>
            <x v="2"/>
            <x v="3"/>
            <x v="4"/>
          </reference>
        </references>
      </pivotArea>
    </format>
    <format dxfId="20">
      <pivotArea dataOnly="0" labelOnly="1" outline="0" fieldPosition="0">
        <references count="1">
          <reference field="0" count="1">
            <x v="2"/>
          </reference>
        </references>
      </pivotArea>
    </format>
    <format dxfId="19">
      <pivotArea field="0" type="button" dataOnly="0" labelOnly="1" outline="0" axis="axisRow" fieldPosition="0"/>
    </format>
    <format dxfId="18">
      <pivotArea dataOnly="0" labelOnly="1" outline="0" offset="IV1" fieldPosition="0">
        <references count="1">
          <reference field="0" count="1">
            <x v="1"/>
          </reference>
        </references>
      </pivotArea>
    </format>
    <format dxfId="17">
      <pivotArea dataOnly="0" labelOnly="1" outline="0" fieldPosition="0">
        <references count="1">
          <reference field="4" count="0"/>
        </references>
      </pivotArea>
    </format>
    <format dxfId="16">
      <pivotArea dataOnly="0" labelOnly="1" outline="0" fieldPosition="0">
        <references count="1">
          <reference field="1" count="0"/>
        </references>
      </pivotArea>
    </format>
    <format dxfId="15">
      <pivotArea dataOnly="0" labelOnly="1" outline="0" fieldPosition="0">
        <references count="1">
          <reference field="0" count="0"/>
        </references>
      </pivotArea>
    </format>
    <format dxfId="14">
      <pivotArea outline="0" fieldPosition="0">
        <references count="1">
          <reference field="4294967294" count="4" selected="0">
            <x v="1"/>
            <x v="2"/>
            <x v="3"/>
            <x v="4"/>
          </reference>
        </references>
      </pivotArea>
    </format>
    <format dxfId="13">
      <pivotArea field="1" type="button" dataOnly="0" labelOnly="1" outline="0" axis="axisRow" fieldPosition="1"/>
    </format>
    <format dxfId="12">
      <pivotArea field="3" type="button" dataOnly="0" labelOnly="1" outline="0" axis="axisRow" fieldPosition="2"/>
    </format>
    <format dxfId="11">
      <pivotArea field="2" type="button" dataOnly="0" labelOnly="1" outline="0" axis="axisRow" fieldPosition="3"/>
    </format>
    <format dxfId="10">
      <pivotArea field="4" type="button" dataOnly="0" labelOnly="1" outline="0" axis="axisRow" fieldPosition="4"/>
    </format>
    <format dxfId="9">
      <pivotArea field="5" type="button" dataOnly="0" labelOnly="1" outline="0" axis="axisRow" fieldPosition="5"/>
    </format>
    <format dxfId="8">
      <pivotArea dataOnly="0" labelOnly="1" outline="0" fieldPosition="0">
        <references count="1">
          <reference field="4294967294" count="5">
            <x v="0"/>
            <x v="1"/>
            <x v="2"/>
            <x v="3"/>
            <x v="4"/>
          </reference>
        </references>
      </pivotArea>
    </format>
    <format dxfId="7">
      <pivotArea dataOnly="0" grandRow="1" outline="0" fieldPosition="0"/>
    </format>
    <format dxfId="6">
      <pivotArea dataOnly="0" outline="0" fieldPosition="0">
        <references count="1">
          <reference field="4294967294" count="4">
            <x v="1"/>
            <x v="2"/>
            <x v="3"/>
            <x v="4"/>
          </reference>
        </references>
      </pivotArea>
    </format>
    <format dxfId="5">
      <pivotArea type="all" dataOnly="0" outline="0" fieldPosition="0"/>
    </format>
    <format dxfId="4">
      <pivotArea type="all" dataOnly="0"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bjetivosyactividades" displayName="Objetivosyactividades" ref="A8:D212" totalsRowShown="0" headerRowDxfId="236" dataDxfId="235">
  <autoFilter ref="A8:D212" xr:uid="{00000000-0009-0000-0100-000001000000}"/>
  <sortState xmlns:xlrd2="http://schemas.microsoft.com/office/spreadsheetml/2017/richdata2" ref="A9:D212">
    <sortCondition ref="A9:A212"/>
    <sortCondition ref="C9:C212"/>
  </sortState>
  <tableColumns count="4">
    <tableColumn id="1" xr3:uid="{00000000-0010-0000-0000-000001000000}" name="# Objetivos específicos" dataDxfId="234"/>
    <tableColumn id="2" xr3:uid="{00000000-0010-0000-0000-000002000000}" name="Descripción de Objetivos específicos" dataDxfId="233"/>
    <tableColumn id="3" xr3:uid="{00000000-0010-0000-0000-000003000000}" name="# Actividades" dataDxfId="232"/>
    <tableColumn id="4" xr3:uid="{00000000-0010-0000-0000-000004000000}" name="Descripción actividad" dataDxfId="231"/>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astos" displayName="Gastos" ref="A11:L191" totalsRowShown="0" headerRowDxfId="230" dataDxfId="229">
  <autoFilter ref="A11:L191" xr:uid="{00000000-0009-0000-0100-000002000000}"/>
  <sortState xmlns:xlrd2="http://schemas.microsoft.com/office/spreadsheetml/2017/richdata2" ref="A12:L190">
    <sortCondition ref="A12:A190"/>
    <sortCondition ref="C12:C190"/>
  </sortState>
  <tableColumns count="12">
    <tableColumn id="1" xr3:uid="{00000000-0010-0000-0100-000001000000}" name="# de actividad" dataDxfId="228"/>
    <tableColumn id="2" xr3:uid="{00000000-0010-0000-0100-000002000000}" name="Descripción de actividades" dataDxfId="227">
      <calculatedColumnFormula>+IFERROR(VLOOKUP(Gastos[[#This Row],['# de actividad]],Objetivosyactividades[[#All],['# Actividades]:[Descripción actividad]],2,0)," ")</calculatedColumnFormula>
    </tableColumn>
    <tableColumn id="3" xr3:uid="{00000000-0010-0000-0100-000003000000}" name="# gasto" dataDxfId="226"/>
    <tableColumn id="6" xr3:uid="{00000000-0010-0000-0100-000006000000}" name="Tipo de gasto" dataDxfId="225"/>
    <tableColumn id="4" xr3:uid="{00000000-0010-0000-0100-000004000000}" name="Descripción Gasto" dataDxfId="224"/>
    <tableColumn id="18" xr3:uid="{00000000-0010-0000-0100-000012000000}" name="Unidad de Medida" dataDxfId="223"/>
    <tableColumn id="8" xr3:uid="{00000000-0010-0000-0100-000008000000}" name="Cantidad" dataDxfId="222"/>
    <tableColumn id="9" xr3:uid="{00000000-0010-0000-0100-000009000000}" name="VALOR UNITARIO" dataDxfId="221" dataCellStyle="Millares">
      <calculatedColumnFormula>+Calculadora!C9</calculatedColumnFormula>
    </tableColumn>
    <tableColumn id="10" xr3:uid="{00000000-0010-0000-0100-00000A000000}" name="VALOR TOTAL" dataDxfId="220" dataCellStyle="Millares">
      <calculatedColumnFormula>+H12*G12</calculatedColumnFormula>
    </tableColumn>
    <tableColumn id="11" xr3:uid="{00000000-0010-0000-0100-00000B000000}" name="_x000a_VALOR PARTIDA_x000a_(Valor Objeto del beneficio tributario_x000a_" dataDxfId="219" dataCellStyle="Millares">
      <calculatedColumnFormula>+I12</calculatedColumnFormula>
    </tableColumn>
    <tableColumn id="12" xr3:uid="{00000000-0010-0000-0100-00000C000000}" name="_x000a_VALOR CONTRAPARTIDA_x000a__x000a_" dataDxfId="218" dataCellStyle="Millares">
      <calculatedColumnFormula>+I12-J12</calculatedColumnFormula>
    </tableColumn>
    <tableColumn id="13" xr3:uid="{00000000-0010-0000-0100-00000D000000}" name="Soporte entregable del Gasto" dataDxfId="217"/>
  </tableColumns>
  <tableStyleInfo name="TableStyleLight18"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4" tint="-0.499984740745262"/>
  </sheetPr>
  <dimension ref="A1:XFC34"/>
  <sheetViews>
    <sheetView showGridLines="0" zoomScale="90" zoomScaleNormal="90" zoomScalePageLayoutView="90" workbookViewId="0">
      <selection activeCell="J5" sqref="J5"/>
    </sheetView>
  </sheetViews>
  <sheetFormatPr baseColWidth="10" defaultColWidth="11.42578125" defaultRowHeight="15" zeroHeight="1"/>
  <cols>
    <col min="1" max="15" width="11.42578125" style="158" customWidth="1"/>
    <col min="16" max="16" width="2" style="163" customWidth="1"/>
    <col min="17" max="16383" width="0" style="158" hidden="1" customWidth="1"/>
    <col min="16384" max="16384" width="0.140625" style="158" hidden="1" customWidth="1"/>
  </cols>
  <sheetData>
    <row r="1" spans="1:15">
      <c r="A1" s="162"/>
    </row>
    <row r="2" spans="1:15">
      <c r="A2" s="162"/>
    </row>
    <row r="3" spans="1:15">
      <c r="A3" s="162"/>
    </row>
    <row r="4" spans="1:15">
      <c r="A4" s="162"/>
    </row>
    <row r="5" spans="1:15">
      <c r="A5" s="162"/>
    </row>
    <row r="6" spans="1:15">
      <c r="A6" s="162"/>
    </row>
    <row r="7" spans="1:15">
      <c r="A7" s="162"/>
    </row>
    <row r="8" spans="1:15">
      <c r="A8" s="162"/>
    </row>
    <row r="9" spans="1:15">
      <c r="A9" s="162"/>
    </row>
    <row r="10" spans="1:15">
      <c r="A10" s="162"/>
      <c r="N10" s="414"/>
      <c r="O10" s="414"/>
    </row>
    <row r="11" spans="1:15">
      <c r="A11" s="162"/>
    </row>
    <row r="12" spans="1:15">
      <c r="A12" s="162"/>
    </row>
    <row r="13" spans="1:15">
      <c r="A13" s="162"/>
    </row>
    <row r="14" spans="1:15">
      <c r="A14" s="162"/>
    </row>
    <row r="15" spans="1:15">
      <c r="A15" s="162"/>
    </row>
    <row r="16" spans="1:15">
      <c r="A16" s="162"/>
    </row>
    <row r="17" spans="1:16">
      <c r="A17" s="162"/>
      <c r="I17" s="160" t="s">
        <v>254</v>
      </c>
    </row>
    <row r="18" spans="1:16">
      <c r="A18" s="162"/>
      <c r="I18" s="161" t="s">
        <v>253</v>
      </c>
    </row>
    <row r="19" spans="1:16">
      <c r="A19" s="162"/>
      <c r="I19" s="160"/>
    </row>
    <row r="20" spans="1:16">
      <c r="A20" s="162"/>
    </row>
    <row r="21" spans="1:16">
      <c r="A21" s="162"/>
    </row>
    <row r="22" spans="1:16">
      <c r="A22" s="162"/>
    </row>
    <row r="23" spans="1:16">
      <c r="A23" s="162"/>
    </row>
    <row r="24" spans="1:16">
      <c r="A24" s="162"/>
    </row>
    <row r="25" spans="1:16" s="166" customFormat="1" ht="8.1" customHeight="1">
      <c r="A25" s="164"/>
      <c r="B25" s="164"/>
      <c r="C25" s="164"/>
      <c r="D25" s="164"/>
      <c r="E25" s="164"/>
      <c r="F25" s="164"/>
      <c r="G25" s="164"/>
      <c r="H25" s="164"/>
      <c r="I25" s="164"/>
      <c r="J25" s="164"/>
      <c r="K25" s="164"/>
      <c r="L25" s="164"/>
      <c r="M25" s="164"/>
      <c r="N25" s="164"/>
      <c r="O25" s="164"/>
      <c r="P25" s="165"/>
    </row>
    <row r="34" spans="1:1" ht="16.5" hidden="1">
      <c r="A34" s="159"/>
    </row>
  </sheetData>
  <sheetProtection algorithmName="SHA-512" hashValue="q/FzvQXaFDFeXk9z8f7CADxq0UJLbmb/VrSg2LajimIoOIakDDBRQNIH6Lyd4NXnUIbE2VySDmpcOnck3ufQzw==" saltValue="pUKxJTPZ2EvKMTbrYosVBw==" spinCount="100000" sheet="1" objects="1" scenarios="1"/>
  <mergeCells count="1">
    <mergeCell ref="N10:O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96FF"/>
  </sheetPr>
  <dimension ref="A1:B987"/>
  <sheetViews>
    <sheetView showGridLines="0" zoomScaleNormal="100" workbookViewId="0">
      <pane ySplit="1" topLeftCell="A2" activePane="bottomLeft" state="frozen"/>
      <selection pane="bottomLeft" activeCell="B7" sqref="B7"/>
    </sheetView>
  </sheetViews>
  <sheetFormatPr baseColWidth="10" defaultColWidth="14.42578125" defaultRowHeight="15" customHeight="1"/>
  <cols>
    <col min="1" max="1" width="1.85546875" style="158" customWidth="1"/>
    <col min="2" max="2" width="149.7109375" style="158" customWidth="1"/>
    <col min="3" max="25" width="11.42578125" style="158" customWidth="1"/>
    <col min="26" max="16384" width="14.42578125" style="158"/>
  </cols>
  <sheetData>
    <row r="1" spans="1:2" s="174" customFormat="1" ht="69.75" customHeight="1">
      <c r="B1" s="175"/>
    </row>
    <row r="2" spans="1:2" ht="22.5" customHeight="1">
      <c r="B2" s="167"/>
    </row>
    <row r="3" spans="1:2" ht="22.5" customHeight="1">
      <c r="B3" s="168" t="s">
        <v>223</v>
      </c>
    </row>
    <row r="4" spans="1:2" s="170" customFormat="1" ht="27" customHeight="1">
      <c r="B4" s="170" t="s">
        <v>263</v>
      </c>
    </row>
    <row r="5" spans="1:2" s="170" customFormat="1" ht="41.1" customHeight="1">
      <c r="B5" s="171" t="s">
        <v>258</v>
      </c>
    </row>
    <row r="6" spans="1:2" s="170" customFormat="1" ht="22.5" customHeight="1">
      <c r="B6" s="171" t="s">
        <v>259</v>
      </c>
    </row>
    <row r="7" spans="1:2" s="170" customFormat="1" ht="24">
      <c r="B7" s="171" t="s">
        <v>260</v>
      </c>
    </row>
    <row r="8" spans="1:2" s="170" customFormat="1" ht="36.75" customHeight="1">
      <c r="B8" s="261" t="s">
        <v>261</v>
      </c>
    </row>
    <row r="9" spans="1:2" s="170" customFormat="1" ht="15.75" customHeight="1"/>
    <row r="10" spans="1:2" s="172" customFormat="1" ht="15.75" customHeight="1">
      <c r="B10" s="173" t="s">
        <v>262</v>
      </c>
    </row>
    <row r="11" spans="1:2" ht="18.95" customHeight="1">
      <c r="B11" s="167"/>
    </row>
    <row r="12" spans="1:2" ht="5.0999999999999996" customHeight="1">
      <c r="A12" s="166"/>
      <c r="B12" s="169"/>
    </row>
    <row r="13" spans="1:2" ht="15.75" customHeight="1">
      <c r="B13" s="167"/>
    </row>
    <row r="14" spans="1:2" ht="15.75" customHeight="1">
      <c r="B14" s="167"/>
    </row>
    <row r="15" spans="1:2" ht="15.75" customHeight="1">
      <c r="B15" s="167"/>
    </row>
    <row r="16" spans="1:2" ht="15.75" customHeight="1">
      <c r="B16" s="167"/>
    </row>
    <row r="17" spans="2:2" ht="15.75" customHeight="1">
      <c r="B17" s="167"/>
    </row>
    <row r="18" spans="2:2" ht="15.75" customHeight="1">
      <c r="B18" s="167"/>
    </row>
    <row r="19" spans="2:2" s="174" customFormat="1" ht="15.75" customHeight="1">
      <c r="B19" s="175"/>
    </row>
    <row r="20" spans="2:2" ht="15.75" customHeight="1">
      <c r="B20" s="167"/>
    </row>
    <row r="21" spans="2:2" ht="15.75" customHeight="1">
      <c r="B21" s="167"/>
    </row>
    <row r="22" spans="2:2" ht="15.75" customHeight="1">
      <c r="B22" s="167"/>
    </row>
    <row r="23" spans="2:2" ht="15.75" customHeight="1">
      <c r="B23" s="167"/>
    </row>
    <row r="24" spans="2:2" ht="15.75" customHeight="1">
      <c r="B24" s="167"/>
    </row>
    <row r="25" spans="2:2" ht="15.75" customHeight="1">
      <c r="B25" s="167"/>
    </row>
    <row r="26" spans="2:2" ht="15.75" customHeight="1">
      <c r="B26" s="167"/>
    </row>
    <row r="27" spans="2:2" ht="15.75" customHeight="1">
      <c r="B27" s="167"/>
    </row>
    <row r="28" spans="2:2" ht="15.75" customHeight="1">
      <c r="B28" s="167"/>
    </row>
    <row r="29" spans="2:2" ht="15.75" customHeight="1">
      <c r="B29" s="167"/>
    </row>
    <row r="30" spans="2:2" ht="15.75" customHeight="1">
      <c r="B30" s="167"/>
    </row>
    <row r="31" spans="2:2" ht="15.75" customHeight="1">
      <c r="B31" s="167"/>
    </row>
    <row r="32" spans="2:2" ht="15.75" customHeight="1">
      <c r="B32" s="167"/>
    </row>
    <row r="33" spans="2:2" ht="15.75" customHeight="1">
      <c r="B33" s="167"/>
    </row>
    <row r="34" spans="2:2" ht="15.75" customHeight="1">
      <c r="B34" s="167"/>
    </row>
    <row r="35" spans="2:2" ht="15.75" customHeight="1">
      <c r="B35" s="167"/>
    </row>
    <row r="36" spans="2:2" ht="15.75" customHeight="1">
      <c r="B36" s="167"/>
    </row>
    <row r="37" spans="2:2" ht="15.75" customHeight="1">
      <c r="B37" s="167"/>
    </row>
    <row r="38" spans="2:2" ht="15.75" customHeight="1">
      <c r="B38" s="167"/>
    </row>
    <row r="39" spans="2:2" ht="15.75" customHeight="1">
      <c r="B39" s="167"/>
    </row>
    <row r="40" spans="2:2" ht="15.75" customHeight="1">
      <c r="B40" s="167"/>
    </row>
    <row r="41" spans="2:2" ht="15.75" customHeight="1">
      <c r="B41" s="167"/>
    </row>
    <row r="42" spans="2:2" ht="15.75" customHeight="1">
      <c r="B42" s="167"/>
    </row>
    <row r="43" spans="2:2" ht="15.75" customHeight="1">
      <c r="B43" s="167"/>
    </row>
    <row r="44" spans="2:2" ht="15.75" customHeight="1">
      <c r="B44" s="167"/>
    </row>
    <row r="45" spans="2:2" ht="15.75" customHeight="1">
      <c r="B45" s="167"/>
    </row>
    <row r="46" spans="2:2" ht="15.75" customHeight="1">
      <c r="B46" s="167"/>
    </row>
    <row r="47" spans="2:2" ht="15.75" customHeight="1">
      <c r="B47" s="167"/>
    </row>
    <row r="48" spans="2:2" ht="15.75" customHeight="1">
      <c r="B48" s="167"/>
    </row>
    <row r="49" spans="2:2" ht="15.75" customHeight="1">
      <c r="B49" s="167"/>
    </row>
    <row r="50" spans="2:2" ht="15.75" customHeight="1">
      <c r="B50" s="167"/>
    </row>
    <row r="51" spans="2:2" ht="15.75" customHeight="1">
      <c r="B51" s="167"/>
    </row>
    <row r="52" spans="2:2" ht="15.75" customHeight="1">
      <c r="B52" s="167"/>
    </row>
    <row r="53" spans="2:2" ht="15.75" customHeight="1">
      <c r="B53" s="167"/>
    </row>
    <row r="54" spans="2:2" ht="15.75" customHeight="1">
      <c r="B54" s="167"/>
    </row>
    <row r="55" spans="2:2" ht="15.75" customHeight="1">
      <c r="B55" s="167"/>
    </row>
    <row r="56" spans="2:2" ht="15.75" customHeight="1">
      <c r="B56" s="167"/>
    </row>
    <row r="57" spans="2:2" ht="15.75" customHeight="1">
      <c r="B57" s="167"/>
    </row>
    <row r="58" spans="2:2" ht="15.75" customHeight="1">
      <c r="B58" s="167"/>
    </row>
    <row r="59" spans="2:2" ht="15.75" customHeight="1">
      <c r="B59" s="167"/>
    </row>
    <row r="60" spans="2:2" ht="15.75" customHeight="1">
      <c r="B60" s="167"/>
    </row>
    <row r="61" spans="2:2" ht="15.75" customHeight="1">
      <c r="B61" s="167"/>
    </row>
    <row r="62" spans="2:2" ht="15.75" customHeight="1">
      <c r="B62" s="167"/>
    </row>
    <row r="63" spans="2:2" ht="15.75" customHeight="1">
      <c r="B63" s="167"/>
    </row>
    <row r="64" spans="2:2" ht="15.75" customHeight="1">
      <c r="B64" s="167"/>
    </row>
    <row r="65" spans="2:2" ht="15.75" customHeight="1">
      <c r="B65" s="167"/>
    </row>
    <row r="66" spans="2:2" ht="15.75" customHeight="1">
      <c r="B66" s="167"/>
    </row>
    <row r="67" spans="2:2" ht="15.75" customHeight="1">
      <c r="B67" s="167"/>
    </row>
    <row r="68" spans="2:2" ht="15.75" customHeight="1">
      <c r="B68" s="167"/>
    </row>
    <row r="69" spans="2:2" ht="15.75" customHeight="1">
      <c r="B69" s="167"/>
    </row>
    <row r="70" spans="2:2" ht="15.75" customHeight="1">
      <c r="B70" s="167"/>
    </row>
    <row r="71" spans="2:2" ht="15.75" customHeight="1">
      <c r="B71" s="167"/>
    </row>
    <row r="72" spans="2:2" ht="15.75" customHeight="1">
      <c r="B72" s="167"/>
    </row>
    <row r="73" spans="2:2" ht="15.75" customHeight="1">
      <c r="B73" s="167"/>
    </row>
    <row r="74" spans="2:2" ht="15.75" customHeight="1">
      <c r="B74" s="167"/>
    </row>
    <row r="75" spans="2:2" ht="15.75" customHeight="1">
      <c r="B75" s="167"/>
    </row>
    <row r="76" spans="2:2" ht="15.75" customHeight="1">
      <c r="B76" s="167"/>
    </row>
    <row r="77" spans="2:2" ht="15.75" customHeight="1">
      <c r="B77" s="167"/>
    </row>
    <row r="78" spans="2:2" ht="15.75" customHeight="1">
      <c r="B78" s="167"/>
    </row>
    <row r="79" spans="2:2" ht="15.75" customHeight="1">
      <c r="B79" s="167"/>
    </row>
    <row r="80" spans="2:2" ht="15.75" customHeight="1">
      <c r="B80" s="167"/>
    </row>
    <row r="81" spans="2:2" ht="15.75" customHeight="1">
      <c r="B81" s="167"/>
    </row>
    <row r="82" spans="2:2" ht="15.75" customHeight="1">
      <c r="B82" s="167"/>
    </row>
    <row r="83" spans="2:2" ht="15.75" customHeight="1">
      <c r="B83" s="167"/>
    </row>
    <row r="84" spans="2:2" ht="15.75" customHeight="1">
      <c r="B84" s="167"/>
    </row>
    <row r="85" spans="2:2" ht="15.75" customHeight="1">
      <c r="B85" s="167"/>
    </row>
    <row r="86" spans="2:2" ht="15.75" customHeight="1">
      <c r="B86" s="167"/>
    </row>
    <row r="87" spans="2:2" ht="15.75" customHeight="1">
      <c r="B87" s="167"/>
    </row>
    <row r="88" spans="2:2" ht="15.75" customHeight="1">
      <c r="B88" s="167"/>
    </row>
    <row r="89" spans="2:2" ht="15.75" customHeight="1">
      <c r="B89" s="167"/>
    </row>
    <row r="90" spans="2:2" ht="15.75" customHeight="1">
      <c r="B90" s="167"/>
    </row>
    <row r="91" spans="2:2" ht="15.75" customHeight="1">
      <c r="B91" s="167"/>
    </row>
    <row r="92" spans="2:2" ht="15.75" customHeight="1">
      <c r="B92" s="167"/>
    </row>
    <row r="93" spans="2:2" ht="15.75" customHeight="1">
      <c r="B93" s="167"/>
    </row>
    <row r="94" spans="2:2" ht="15.75" customHeight="1">
      <c r="B94" s="167"/>
    </row>
    <row r="95" spans="2:2" ht="15.75" customHeight="1">
      <c r="B95" s="167"/>
    </row>
    <row r="96" spans="2:2" ht="15.75" customHeight="1">
      <c r="B96" s="167"/>
    </row>
    <row r="97" spans="2:2" ht="15.75" customHeight="1">
      <c r="B97" s="167"/>
    </row>
    <row r="98" spans="2:2" ht="15.75" customHeight="1">
      <c r="B98" s="167"/>
    </row>
    <row r="99" spans="2:2" ht="15.75" customHeight="1">
      <c r="B99" s="167"/>
    </row>
    <row r="100" spans="2:2" ht="15.75" customHeight="1">
      <c r="B100" s="167"/>
    </row>
    <row r="101" spans="2:2" ht="15.75" customHeight="1">
      <c r="B101" s="167"/>
    </row>
    <row r="102" spans="2:2" ht="15.75" customHeight="1">
      <c r="B102" s="167"/>
    </row>
    <row r="103" spans="2:2" ht="15.75" customHeight="1">
      <c r="B103" s="167"/>
    </row>
    <row r="104" spans="2:2" ht="15.75" customHeight="1">
      <c r="B104" s="167"/>
    </row>
    <row r="105" spans="2:2" ht="15.75" customHeight="1">
      <c r="B105" s="167"/>
    </row>
    <row r="106" spans="2:2" ht="15.75" customHeight="1">
      <c r="B106" s="167"/>
    </row>
    <row r="107" spans="2:2" ht="15.75" customHeight="1">
      <c r="B107" s="167"/>
    </row>
    <row r="108" spans="2:2" ht="15.75" customHeight="1">
      <c r="B108" s="167"/>
    </row>
    <row r="109" spans="2:2" ht="15.75" customHeight="1">
      <c r="B109" s="167"/>
    </row>
    <row r="110" spans="2:2" ht="15.75" customHeight="1">
      <c r="B110" s="167"/>
    </row>
    <row r="111" spans="2:2" ht="15.75" customHeight="1">
      <c r="B111" s="167"/>
    </row>
    <row r="112" spans="2:2" ht="15.75" customHeight="1">
      <c r="B112" s="167"/>
    </row>
    <row r="113" spans="2:2" ht="15.75" customHeight="1">
      <c r="B113" s="167"/>
    </row>
    <row r="114" spans="2:2" ht="15.75" customHeight="1">
      <c r="B114" s="167"/>
    </row>
    <row r="115" spans="2:2" ht="15.75" customHeight="1">
      <c r="B115" s="167"/>
    </row>
    <row r="116" spans="2:2" ht="15.75" customHeight="1">
      <c r="B116" s="167"/>
    </row>
    <row r="117" spans="2:2" ht="15.75" customHeight="1">
      <c r="B117" s="167"/>
    </row>
    <row r="118" spans="2:2" ht="15.75" customHeight="1">
      <c r="B118" s="167"/>
    </row>
    <row r="119" spans="2:2" ht="15.75" customHeight="1">
      <c r="B119" s="167"/>
    </row>
    <row r="120" spans="2:2" ht="15.75" customHeight="1">
      <c r="B120" s="167"/>
    </row>
    <row r="121" spans="2:2" ht="15.75" customHeight="1">
      <c r="B121" s="167"/>
    </row>
    <row r="122" spans="2:2" ht="15.75" customHeight="1">
      <c r="B122" s="167"/>
    </row>
    <row r="123" spans="2:2" ht="15.75" customHeight="1">
      <c r="B123" s="167"/>
    </row>
    <row r="124" spans="2:2" ht="15.75" customHeight="1">
      <c r="B124" s="167"/>
    </row>
    <row r="125" spans="2:2" ht="15.75" customHeight="1">
      <c r="B125" s="167"/>
    </row>
    <row r="126" spans="2:2" ht="15.75" customHeight="1">
      <c r="B126" s="167"/>
    </row>
    <row r="127" spans="2:2" ht="15.75" customHeight="1">
      <c r="B127" s="167"/>
    </row>
    <row r="128" spans="2:2" ht="15.75" customHeight="1">
      <c r="B128" s="167"/>
    </row>
    <row r="129" spans="2:2" ht="15.75" customHeight="1">
      <c r="B129" s="167"/>
    </row>
    <row r="130" spans="2:2" ht="15.75" customHeight="1">
      <c r="B130" s="167"/>
    </row>
    <row r="131" spans="2:2" ht="15.75" customHeight="1">
      <c r="B131" s="167"/>
    </row>
    <row r="132" spans="2:2" ht="15.75" customHeight="1">
      <c r="B132" s="167"/>
    </row>
    <row r="133" spans="2:2" ht="15.75" customHeight="1">
      <c r="B133" s="167"/>
    </row>
    <row r="134" spans="2:2" ht="15.75" customHeight="1">
      <c r="B134" s="167"/>
    </row>
    <row r="135" spans="2:2" ht="15.75" customHeight="1">
      <c r="B135" s="167"/>
    </row>
    <row r="136" spans="2:2" ht="15.75" customHeight="1">
      <c r="B136" s="167"/>
    </row>
    <row r="137" spans="2:2" ht="15.75" customHeight="1">
      <c r="B137" s="167"/>
    </row>
    <row r="138" spans="2:2" ht="15.75" customHeight="1">
      <c r="B138" s="167"/>
    </row>
    <row r="139" spans="2:2" ht="15.75" customHeight="1">
      <c r="B139" s="167"/>
    </row>
    <row r="140" spans="2:2" ht="15.75" customHeight="1">
      <c r="B140" s="167"/>
    </row>
    <row r="141" spans="2:2" ht="15.75" customHeight="1">
      <c r="B141" s="167"/>
    </row>
    <row r="142" spans="2:2" ht="15.75" customHeight="1">
      <c r="B142" s="167"/>
    </row>
    <row r="143" spans="2:2" ht="15.75" customHeight="1">
      <c r="B143" s="167"/>
    </row>
    <row r="144" spans="2:2" ht="15.75" customHeight="1">
      <c r="B144" s="167"/>
    </row>
    <row r="145" spans="2:2" ht="15.75" customHeight="1">
      <c r="B145" s="167"/>
    </row>
    <row r="146" spans="2:2" ht="15.75" customHeight="1">
      <c r="B146" s="167"/>
    </row>
    <row r="147" spans="2:2" ht="15.75" customHeight="1">
      <c r="B147" s="167"/>
    </row>
    <row r="148" spans="2:2" ht="15.75" customHeight="1">
      <c r="B148" s="167"/>
    </row>
    <row r="149" spans="2:2" ht="15.75" customHeight="1">
      <c r="B149" s="167"/>
    </row>
    <row r="150" spans="2:2" ht="15.75" customHeight="1">
      <c r="B150" s="167"/>
    </row>
    <row r="151" spans="2:2" ht="15.75" customHeight="1">
      <c r="B151" s="167"/>
    </row>
    <row r="152" spans="2:2" ht="15.75" customHeight="1">
      <c r="B152" s="167"/>
    </row>
    <row r="153" spans="2:2" ht="15.75" customHeight="1">
      <c r="B153" s="167"/>
    </row>
    <row r="154" spans="2:2" ht="15.75" customHeight="1">
      <c r="B154" s="167"/>
    </row>
    <row r="155" spans="2:2" ht="15.75" customHeight="1">
      <c r="B155" s="167"/>
    </row>
    <row r="156" spans="2:2" ht="15.75" customHeight="1">
      <c r="B156" s="167"/>
    </row>
    <row r="157" spans="2:2" ht="15.75" customHeight="1">
      <c r="B157" s="167"/>
    </row>
    <row r="158" spans="2:2" ht="15.75" customHeight="1">
      <c r="B158" s="167"/>
    </row>
    <row r="159" spans="2:2" ht="15.75" customHeight="1">
      <c r="B159" s="167"/>
    </row>
    <row r="160" spans="2:2" ht="15.75" customHeight="1">
      <c r="B160" s="167"/>
    </row>
    <row r="161" spans="2:2" ht="15.75" customHeight="1">
      <c r="B161" s="167"/>
    </row>
    <row r="162" spans="2:2" ht="15.75" customHeight="1">
      <c r="B162" s="167"/>
    </row>
    <row r="163" spans="2:2" ht="15.75" customHeight="1">
      <c r="B163" s="167"/>
    </row>
    <row r="164" spans="2:2" ht="15.75" customHeight="1">
      <c r="B164" s="167"/>
    </row>
    <row r="165" spans="2:2" ht="15.75" customHeight="1">
      <c r="B165" s="167"/>
    </row>
    <row r="166" spans="2:2" ht="15.75" customHeight="1">
      <c r="B166" s="167"/>
    </row>
    <row r="167" spans="2:2" ht="15.75" customHeight="1">
      <c r="B167" s="167"/>
    </row>
    <row r="168" spans="2:2" ht="15.75" customHeight="1">
      <c r="B168" s="167"/>
    </row>
    <row r="169" spans="2:2" ht="15.75" customHeight="1">
      <c r="B169" s="167"/>
    </row>
    <row r="170" spans="2:2" ht="15.75" customHeight="1">
      <c r="B170" s="167"/>
    </row>
    <row r="171" spans="2:2" ht="15.75" customHeight="1">
      <c r="B171" s="167"/>
    </row>
    <row r="172" spans="2:2" ht="15.75" customHeight="1">
      <c r="B172" s="167"/>
    </row>
    <row r="173" spans="2:2" ht="15.75" customHeight="1">
      <c r="B173" s="167"/>
    </row>
    <row r="174" spans="2:2" ht="15.75" customHeight="1">
      <c r="B174" s="167"/>
    </row>
    <row r="175" spans="2:2" ht="15.75" customHeight="1">
      <c r="B175" s="167"/>
    </row>
    <row r="176" spans="2:2" ht="15.75" customHeight="1">
      <c r="B176" s="167"/>
    </row>
    <row r="177" spans="2:2" ht="15.75" customHeight="1">
      <c r="B177" s="167"/>
    </row>
    <row r="178" spans="2:2" ht="15.75" customHeight="1">
      <c r="B178" s="167"/>
    </row>
    <row r="179" spans="2:2" ht="15.75" customHeight="1">
      <c r="B179" s="167"/>
    </row>
    <row r="180" spans="2:2" ht="15.75" customHeight="1">
      <c r="B180" s="167"/>
    </row>
    <row r="181" spans="2:2" ht="15.75" customHeight="1">
      <c r="B181" s="167"/>
    </row>
    <row r="182" spans="2:2" ht="15.75" customHeight="1">
      <c r="B182" s="167"/>
    </row>
    <row r="183" spans="2:2" ht="15.75" customHeight="1">
      <c r="B183" s="167"/>
    </row>
    <row r="184" spans="2:2" ht="15.75" customHeight="1">
      <c r="B184" s="167"/>
    </row>
    <row r="185" spans="2:2" ht="15.75" customHeight="1">
      <c r="B185" s="167"/>
    </row>
    <row r="186" spans="2:2" ht="15.75" customHeight="1">
      <c r="B186" s="167"/>
    </row>
    <row r="187" spans="2:2" ht="15.75" customHeight="1">
      <c r="B187" s="167"/>
    </row>
    <row r="188" spans="2:2" ht="15.75" customHeight="1">
      <c r="B188" s="167"/>
    </row>
    <row r="189" spans="2:2" ht="15.75" customHeight="1">
      <c r="B189" s="167"/>
    </row>
    <row r="190" spans="2:2" ht="15.75" customHeight="1">
      <c r="B190" s="167"/>
    </row>
    <row r="191" spans="2:2" ht="15.75" customHeight="1">
      <c r="B191" s="167"/>
    </row>
    <row r="192" spans="2:2" ht="15.75" customHeight="1">
      <c r="B192" s="167"/>
    </row>
    <row r="193" spans="2:2" ht="15.75" customHeight="1">
      <c r="B193" s="167"/>
    </row>
    <row r="194" spans="2:2" ht="15.75" customHeight="1">
      <c r="B194" s="167"/>
    </row>
    <row r="195" spans="2:2" ht="15.75" customHeight="1">
      <c r="B195" s="167"/>
    </row>
    <row r="196" spans="2:2" ht="15.75" customHeight="1">
      <c r="B196" s="167"/>
    </row>
    <row r="197" spans="2:2" ht="15.75" customHeight="1">
      <c r="B197" s="167"/>
    </row>
    <row r="198" spans="2:2" ht="15.75" customHeight="1">
      <c r="B198" s="167"/>
    </row>
    <row r="199" spans="2:2" ht="15.75" customHeight="1">
      <c r="B199" s="167"/>
    </row>
    <row r="200" spans="2:2" ht="15.75" customHeight="1">
      <c r="B200" s="167"/>
    </row>
    <row r="201" spans="2:2" ht="15.75" customHeight="1">
      <c r="B201" s="167"/>
    </row>
    <row r="202" spans="2:2" ht="15.75" customHeight="1">
      <c r="B202" s="167"/>
    </row>
    <row r="203" spans="2:2" ht="15.75" customHeight="1">
      <c r="B203" s="167"/>
    </row>
    <row r="204" spans="2:2" ht="15.75" customHeight="1">
      <c r="B204" s="167"/>
    </row>
    <row r="205" spans="2:2" ht="15.75" customHeight="1">
      <c r="B205" s="167"/>
    </row>
    <row r="206" spans="2:2" ht="15.75" customHeight="1">
      <c r="B206" s="167"/>
    </row>
    <row r="207" spans="2:2" ht="15.75" customHeight="1">
      <c r="B207" s="167"/>
    </row>
    <row r="208" spans="2:2" ht="15.75" customHeight="1">
      <c r="B208" s="167"/>
    </row>
    <row r="209" spans="2:2" ht="15.75" customHeight="1">
      <c r="B209" s="167"/>
    </row>
    <row r="210" spans="2:2" ht="15.75" customHeight="1">
      <c r="B210" s="167"/>
    </row>
    <row r="211" spans="2:2" ht="15.75" customHeight="1">
      <c r="B211" s="167"/>
    </row>
    <row r="212" spans="2:2" ht="15.75" customHeight="1">
      <c r="B212" s="167"/>
    </row>
    <row r="213" spans="2:2" ht="15.75" customHeight="1">
      <c r="B213" s="167"/>
    </row>
    <row r="214" spans="2:2" ht="15.75" customHeight="1">
      <c r="B214" s="167"/>
    </row>
    <row r="215" spans="2:2" ht="15.75" customHeight="1">
      <c r="B215" s="167"/>
    </row>
    <row r="216" spans="2:2" ht="15.75" customHeight="1">
      <c r="B216" s="167"/>
    </row>
    <row r="217" spans="2:2" ht="15.75" customHeight="1">
      <c r="B217" s="167"/>
    </row>
    <row r="218" spans="2:2" ht="15.75" customHeight="1">
      <c r="B218" s="167"/>
    </row>
    <row r="219" spans="2:2" ht="15.75" customHeight="1">
      <c r="B219" s="167"/>
    </row>
    <row r="220" spans="2:2" ht="15.75" customHeight="1">
      <c r="B220" s="167"/>
    </row>
    <row r="221" spans="2:2" ht="15.75" customHeight="1">
      <c r="B221" s="167"/>
    </row>
    <row r="222" spans="2:2" ht="15.75" customHeight="1">
      <c r="B222" s="167"/>
    </row>
    <row r="223" spans="2:2" ht="15.75" customHeight="1">
      <c r="B223" s="167"/>
    </row>
    <row r="224" spans="2:2" ht="15.75" customHeight="1">
      <c r="B224" s="167"/>
    </row>
    <row r="225" spans="2:2" ht="15.75" customHeight="1">
      <c r="B225" s="167"/>
    </row>
    <row r="226" spans="2:2" ht="15.75" customHeight="1">
      <c r="B226" s="167"/>
    </row>
    <row r="227" spans="2:2" ht="15.75" customHeight="1">
      <c r="B227" s="167"/>
    </row>
    <row r="228" spans="2:2" ht="15.75" customHeight="1">
      <c r="B228" s="167"/>
    </row>
    <row r="229" spans="2:2" ht="15.75" customHeight="1">
      <c r="B229" s="167"/>
    </row>
    <row r="230" spans="2:2" ht="15.75" customHeight="1">
      <c r="B230" s="167"/>
    </row>
    <row r="231" spans="2:2" ht="15.75" customHeight="1">
      <c r="B231" s="167"/>
    </row>
    <row r="232" spans="2:2" ht="15.75" customHeight="1">
      <c r="B232" s="167"/>
    </row>
    <row r="233" spans="2:2" ht="15.75" customHeight="1">
      <c r="B233" s="167"/>
    </row>
    <row r="234" spans="2:2" ht="15.75" customHeight="1">
      <c r="B234" s="167"/>
    </row>
    <row r="235" spans="2:2" ht="15.75" customHeight="1">
      <c r="B235" s="167"/>
    </row>
    <row r="236" spans="2:2" ht="15.75" customHeight="1">
      <c r="B236" s="167"/>
    </row>
    <row r="237" spans="2:2" ht="15.75" customHeight="1">
      <c r="B237" s="167"/>
    </row>
    <row r="238" spans="2:2" ht="15.75" customHeight="1">
      <c r="B238" s="167"/>
    </row>
    <row r="239" spans="2:2" ht="15.75" customHeight="1">
      <c r="B239" s="167"/>
    </row>
    <row r="240" spans="2:2" ht="15.75" customHeight="1">
      <c r="B240" s="167"/>
    </row>
    <row r="241" spans="2:2" ht="15.75" customHeight="1">
      <c r="B241" s="167"/>
    </row>
    <row r="242" spans="2:2" ht="15.75" customHeight="1">
      <c r="B242" s="167"/>
    </row>
    <row r="243" spans="2:2" ht="15.75" customHeight="1">
      <c r="B243" s="167"/>
    </row>
    <row r="244" spans="2:2" ht="15.75" customHeight="1">
      <c r="B244" s="167"/>
    </row>
    <row r="245" spans="2:2" ht="15.75" customHeight="1">
      <c r="B245" s="167"/>
    </row>
    <row r="246" spans="2:2" ht="15.75" customHeight="1">
      <c r="B246" s="167"/>
    </row>
    <row r="247" spans="2:2" ht="15.75" customHeight="1">
      <c r="B247" s="167"/>
    </row>
    <row r="248" spans="2:2" ht="15.75" customHeight="1">
      <c r="B248" s="167"/>
    </row>
    <row r="249" spans="2:2" ht="15.75" customHeight="1">
      <c r="B249" s="167"/>
    </row>
    <row r="250" spans="2:2" ht="15.75" customHeight="1">
      <c r="B250" s="167"/>
    </row>
    <row r="251" spans="2:2" ht="15.75" customHeight="1">
      <c r="B251" s="167"/>
    </row>
    <row r="252" spans="2:2" ht="15.75" customHeight="1">
      <c r="B252" s="167"/>
    </row>
    <row r="253" spans="2:2" ht="15.75" customHeight="1">
      <c r="B253" s="167"/>
    </row>
    <row r="254" spans="2:2" ht="15.75" customHeight="1">
      <c r="B254" s="167"/>
    </row>
    <row r="255" spans="2:2" ht="15.75" customHeight="1">
      <c r="B255" s="167"/>
    </row>
    <row r="256" spans="2:2" ht="15.75" customHeight="1">
      <c r="B256" s="167"/>
    </row>
    <row r="257" spans="2:2" ht="15.75" customHeight="1">
      <c r="B257" s="167"/>
    </row>
    <row r="258" spans="2:2" ht="15.75" customHeight="1">
      <c r="B258" s="167"/>
    </row>
    <row r="259" spans="2:2" ht="15.75" customHeight="1">
      <c r="B259" s="167"/>
    </row>
    <row r="260" spans="2:2" ht="15.75" customHeight="1">
      <c r="B260" s="167"/>
    </row>
    <row r="261" spans="2:2" ht="15.75" customHeight="1">
      <c r="B261" s="167"/>
    </row>
    <row r="262" spans="2:2" ht="15.75" customHeight="1">
      <c r="B262" s="167"/>
    </row>
    <row r="263" spans="2:2" ht="15.75" customHeight="1">
      <c r="B263" s="167"/>
    </row>
    <row r="264" spans="2:2" ht="15.75" customHeight="1">
      <c r="B264" s="167"/>
    </row>
    <row r="265" spans="2:2" ht="15.75" customHeight="1">
      <c r="B265" s="167"/>
    </row>
    <row r="266" spans="2:2" ht="15.75" customHeight="1">
      <c r="B266" s="167"/>
    </row>
    <row r="267" spans="2:2" ht="15.75" customHeight="1">
      <c r="B267" s="167"/>
    </row>
    <row r="268" spans="2:2" ht="15.75" customHeight="1">
      <c r="B268" s="167"/>
    </row>
    <row r="269" spans="2:2" ht="15.75" customHeight="1">
      <c r="B269" s="167"/>
    </row>
    <row r="270" spans="2:2" ht="15.75" customHeight="1">
      <c r="B270" s="167"/>
    </row>
    <row r="271" spans="2:2" ht="15.75" customHeight="1">
      <c r="B271" s="167"/>
    </row>
    <row r="272" spans="2:2" ht="15.75" customHeight="1">
      <c r="B272" s="167"/>
    </row>
    <row r="273" spans="2:2" ht="15.75" customHeight="1">
      <c r="B273" s="167"/>
    </row>
    <row r="274" spans="2:2" ht="15.75" customHeight="1">
      <c r="B274" s="167"/>
    </row>
    <row r="275" spans="2:2" ht="15.75" customHeight="1">
      <c r="B275" s="167"/>
    </row>
    <row r="276" spans="2:2" ht="15.75" customHeight="1">
      <c r="B276" s="167"/>
    </row>
    <row r="277" spans="2:2" ht="15.75" customHeight="1">
      <c r="B277" s="167"/>
    </row>
    <row r="278" spans="2:2" ht="15.75" customHeight="1">
      <c r="B278" s="167"/>
    </row>
    <row r="279" spans="2:2" ht="15.75" customHeight="1">
      <c r="B279" s="167"/>
    </row>
    <row r="280" spans="2:2" ht="15.75" customHeight="1">
      <c r="B280" s="167"/>
    </row>
    <row r="281" spans="2:2" ht="15.75" customHeight="1">
      <c r="B281" s="167"/>
    </row>
    <row r="282" spans="2:2" ht="15.75" customHeight="1">
      <c r="B282" s="167"/>
    </row>
    <row r="283" spans="2:2" ht="15.75" customHeight="1">
      <c r="B283" s="167"/>
    </row>
    <row r="284" spans="2:2" ht="15.75" customHeight="1">
      <c r="B284" s="167"/>
    </row>
    <row r="285" spans="2:2" ht="15.75" customHeight="1">
      <c r="B285" s="167"/>
    </row>
    <row r="286" spans="2:2" ht="15.75" customHeight="1">
      <c r="B286" s="167"/>
    </row>
    <row r="287" spans="2:2" ht="15.75" customHeight="1">
      <c r="B287" s="167"/>
    </row>
    <row r="288" spans="2:2" ht="15.75" customHeight="1">
      <c r="B288" s="167"/>
    </row>
    <row r="289" spans="2:2" ht="15.75" customHeight="1">
      <c r="B289" s="167"/>
    </row>
    <row r="290" spans="2:2" ht="15.75" customHeight="1">
      <c r="B290" s="167"/>
    </row>
    <row r="291" spans="2:2" ht="15.75" customHeight="1">
      <c r="B291" s="167"/>
    </row>
    <row r="292" spans="2:2" ht="15.75" customHeight="1">
      <c r="B292" s="167"/>
    </row>
    <row r="293" spans="2:2" ht="15.75" customHeight="1">
      <c r="B293" s="167"/>
    </row>
    <row r="294" spans="2:2" ht="15.75" customHeight="1">
      <c r="B294" s="167"/>
    </row>
    <row r="295" spans="2:2" ht="15.75" customHeight="1">
      <c r="B295" s="167"/>
    </row>
    <row r="296" spans="2:2" ht="15.75" customHeight="1">
      <c r="B296" s="167"/>
    </row>
    <row r="297" spans="2:2" ht="15.75" customHeight="1">
      <c r="B297" s="167"/>
    </row>
    <row r="298" spans="2:2" ht="15.75" customHeight="1">
      <c r="B298" s="167"/>
    </row>
    <row r="299" spans="2:2" ht="15.75" customHeight="1">
      <c r="B299" s="167"/>
    </row>
    <row r="300" spans="2:2" ht="15.75" customHeight="1">
      <c r="B300" s="167"/>
    </row>
    <row r="301" spans="2:2" ht="15.75" customHeight="1">
      <c r="B301" s="167"/>
    </row>
    <row r="302" spans="2:2" ht="15.75" customHeight="1">
      <c r="B302" s="167"/>
    </row>
    <row r="303" spans="2:2" ht="15.75" customHeight="1">
      <c r="B303" s="167"/>
    </row>
    <row r="304" spans="2:2" ht="15.75" customHeight="1">
      <c r="B304" s="167"/>
    </row>
    <row r="305" spans="2:2" ht="15.75" customHeight="1">
      <c r="B305" s="167"/>
    </row>
    <row r="306" spans="2:2" ht="15.75" customHeight="1">
      <c r="B306" s="167"/>
    </row>
    <row r="307" spans="2:2" ht="15.75" customHeight="1">
      <c r="B307" s="167"/>
    </row>
    <row r="308" spans="2:2" ht="15.75" customHeight="1">
      <c r="B308" s="167"/>
    </row>
    <row r="309" spans="2:2" ht="15.75" customHeight="1">
      <c r="B309" s="167"/>
    </row>
    <row r="310" spans="2:2" ht="15.75" customHeight="1">
      <c r="B310" s="167"/>
    </row>
    <row r="311" spans="2:2" ht="15.75" customHeight="1">
      <c r="B311" s="167"/>
    </row>
    <row r="312" spans="2:2" ht="15.75" customHeight="1">
      <c r="B312" s="167"/>
    </row>
    <row r="313" spans="2:2" ht="15.75" customHeight="1">
      <c r="B313" s="167"/>
    </row>
    <row r="314" spans="2:2" ht="15.75" customHeight="1">
      <c r="B314" s="167"/>
    </row>
    <row r="315" spans="2:2" ht="15.75" customHeight="1">
      <c r="B315" s="167"/>
    </row>
    <row r="316" spans="2:2" ht="15.75" customHeight="1">
      <c r="B316" s="167"/>
    </row>
    <row r="317" spans="2:2" ht="15.75" customHeight="1">
      <c r="B317" s="167"/>
    </row>
    <row r="318" spans="2:2" ht="15.75" customHeight="1">
      <c r="B318" s="167"/>
    </row>
    <row r="319" spans="2:2" ht="15.75" customHeight="1">
      <c r="B319" s="167"/>
    </row>
    <row r="320" spans="2:2" ht="15.75" customHeight="1">
      <c r="B320" s="167"/>
    </row>
    <row r="321" spans="2:2" ht="15.75" customHeight="1">
      <c r="B321" s="167"/>
    </row>
    <row r="322" spans="2:2" ht="15.75" customHeight="1">
      <c r="B322" s="167"/>
    </row>
    <row r="323" spans="2:2" ht="15.75" customHeight="1">
      <c r="B323" s="167"/>
    </row>
    <row r="324" spans="2:2" ht="15.75" customHeight="1">
      <c r="B324" s="167"/>
    </row>
    <row r="325" spans="2:2" ht="15.75" customHeight="1">
      <c r="B325" s="167"/>
    </row>
    <row r="326" spans="2:2" ht="15.75" customHeight="1">
      <c r="B326" s="167"/>
    </row>
    <row r="327" spans="2:2" ht="15.75" customHeight="1">
      <c r="B327" s="167"/>
    </row>
    <row r="328" spans="2:2" ht="15.75" customHeight="1">
      <c r="B328" s="167"/>
    </row>
    <row r="329" spans="2:2" ht="15.75" customHeight="1">
      <c r="B329" s="167"/>
    </row>
    <row r="330" spans="2:2" ht="15.75" customHeight="1">
      <c r="B330" s="167"/>
    </row>
    <row r="331" spans="2:2" ht="15.75" customHeight="1">
      <c r="B331" s="167"/>
    </row>
    <row r="332" spans="2:2" ht="15.75" customHeight="1">
      <c r="B332" s="167"/>
    </row>
    <row r="333" spans="2:2" ht="15.75" customHeight="1">
      <c r="B333" s="167"/>
    </row>
    <row r="334" spans="2:2" ht="15.75" customHeight="1">
      <c r="B334" s="167"/>
    </row>
    <row r="335" spans="2:2" ht="15.75" customHeight="1">
      <c r="B335" s="167"/>
    </row>
    <row r="336" spans="2:2" ht="15.75" customHeight="1">
      <c r="B336" s="167"/>
    </row>
    <row r="337" spans="2:2" ht="15.75" customHeight="1">
      <c r="B337" s="167"/>
    </row>
    <row r="338" spans="2:2" ht="15.75" customHeight="1">
      <c r="B338" s="167"/>
    </row>
    <row r="339" spans="2:2" ht="15.75" customHeight="1">
      <c r="B339" s="167"/>
    </row>
    <row r="340" spans="2:2" ht="15.75" customHeight="1">
      <c r="B340" s="167"/>
    </row>
    <row r="341" spans="2:2" ht="15.75" customHeight="1">
      <c r="B341" s="167"/>
    </row>
    <row r="342" spans="2:2" ht="15.75" customHeight="1">
      <c r="B342" s="167"/>
    </row>
    <row r="343" spans="2:2" ht="15.75" customHeight="1">
      <c r="B343" s="167"/>
    </row>
    <row r="344" spans="2:2" ht="15.75" customHeight="1">
      <c r="B344" s="167"/>
    </row>
    <row r="345" spans="2:2" ht="15.75" customHeight="1">
      <c r="B345" s="167"/>
    </row>
    <row r="346" spans="2:2" ht="15.75" customHeight="1">
      <c r="B346" s="167"/>
    </row>
    <row r="347" spans="2:2" ht="15.75" customHeight="1">
      <c r="B347" s="167"/>
    </row>
    <row r="348" spans="2:2" ht="15.75" customHeight="1">
      <c r="B348" s="167"/>
    </row>
    <row r="349" spans="2:2" ht="15.75" customHeight="1">
      <c r="B349" s="167"/>
    </row>
    <row r="350" spans="2:2" ht="15.75" customHeight="1">
      <c r="B350" s="167"/>
    </row>
    <row r="351" spans="2:2" ht="15.75" customHeight="1">
      <c r="B351" s="167"/>
    </row>
    <row r="352" spans="2:2" ht="15.75" customHeight="1">
      <c r="B352" s="167"/>
    </row>
    <row r="353" spans="2:2" ht="15.75" customHeight="1">
      <c r="B353" s="167"/>
    </row>
    <row r="354" spans="2:2" ht="15.75" customHeight="1">
      <c r="B354" s="167"/>
    </row>
    <row r="355" spans="2:2" ht="15.75" customHeight="1">
      <c r="B355" s="167"/>
    </row>
    <row r="356" spans="2:2" ht="15.75" customHeight="1">
      <c r="B356" s="167"/>
    </row>
    <row r="357" spans="2:2" ht="15.75" customHeight="1">
      <c r="B357" s="167"/>
    </row>
    <row r="358" spans="2:2" ht="15.75" customHeight="1">
      <c r="B358" s="167"/>
    </row>
    <row r="359" spans="2:2" ht="15.75" customHeight="1">
      <c r="B359" s="167"/>
    </row>
    <row r="360" spans="2:2" ht="15.75" customHeight="1">
      <c r="B360" s="167"/>
    </row>
    <row r="361" spans="2:2" ht="15.75" customHeight="1">
      <c r="B361" s="167"/>
    </row>
    <row r="362" spans="2:2" ht="15.75" customHeight="1">
      <c r="B362" s="167"/>
    </row>
    <row r="363" spans="2:2" ht="15.75" customHeight="1">
      <c r="B363" s="167"/>
    </row>
    <row r="364" spans="2:2" ht="15.75" customHeight="1">
      <c r="B364" s="167"/>
    </row>
    <row r="365" spans="2:2" ht="15.75" customHeight="1">
      <c r="B365" s="167"/>
    </row>
    <row r="366" spans="2:2" ht="15.75" customHeight="1">
      <c r="B366" s="167"/>
    </row>
    <row r="367" spans="2:2" ht="15.75" customHeight="1">
      <c r="B367" s="167"/>
    </row>
    <row r="368" spans="2:2" ht="15.75" customHeight="1">
      <c r="B368" s="167"/>
    </row>
    <row r="369" spans="2:2" ht="15.75" customHeight="1">
      <c r="B369" s="167"/>
    </row>
    <row r="370" spans="2:2" ht="15.75" customHeight="1">
      <c r="B370" s="167"/>
    </row>
    <row r="371" spans="2:2" ht="15.75" customHeight="1">
      <c r="B371" s="167"/>
    </row>
    <row r="372" spans="2:2" ht="15.75" customHeight="1">
      <c r="B372" s="167"/>
    </row>
    <row r="373" spans="2:2" ht="15.75" customHeight="1">
      <c r="B373" s="167"/>
    </row>
    <row r="374" spans="2:2" ht="15.75" customHeight="1">
      <c r="B374" s="167"/>
    </row>
    <row r="375" spans="2:2" ht="15.75" customHeight="1">
      <c r="B375" s="167"/>
    </row>
    <row r="376" spans="2:2" ht="15.75" customHeight="1">
      <c r="B376" s="167"/>
    </row>
    <row r="377" spans="2:2" ht="15.75" customHeight="1">
      <c r="B377" s="167"/>
    </row>
    <row r="378" spans="2:2" ht="15.75" customHeight="1">
      <c r="B378" s="167"/>
    </row>
    <row r="379" spans="2:2" ht="15.75" customHeight="1">
      <c r="B379" s="167"/>
    </row>
    <row r="380" spans="2:2" ht="15.75" customHeight="1">
      <c r="B380" s="167"/>
    </row>
    <row r="381" spans="2:2" ht="15.75" customHeight="1">
      <c r="B381" s="167"/>
    </row>
    <row r="382" spans="2:2" ht="15.75" customHeight="1">
      <c r="B382" s="167"/>
    </row>
    <row r="383" spans="2:2" ht="15.75" customHeight="1">
      <c r="B383" s="167"/>
    </row>
    <row r="384" spans="2:2" ht="15.75" customHeight="1">
      <c r="B384" s="167"/>
    </row>
    <row r="385" spans="2:2" ht="15.75" customHeight="1">
      <c r="B385" s="167"/>
    </row>
    <row r="386" spans="2:2" ht="15.75" customHeight="1">
      <c r="B386" s="167"/>
    </row>
    <row r="387" spans="2:2" ht="15.75" customHeight="1">
      <c r="B387" s="167"/>
    </row>
    <row r="388" spans="2:2" ht="15.75" customHeight="1">
      <c r="B388" s="167"/>
    </row>
    <row r="389" spans="2:2" ht="15.75" customHeight="1">
      <c r="B389" s="167"/>
    </row>
    <row r="390" spans="2:2" ht="15.75" customHeight="1">
      <c r="B390" s="167"/>
    </row>
    <row r="391" spans="2:2" ht="15.75" customHeight="1">
      <c r="B391" s="167"/>
    </row>
    <row r="392" spans="2:2" ht="15.75" customHeight="1">
      <c r="B392" s="167"/>
    </row>
    <row r="393" spans="2:2" ht="15.75" customHeight="1">
      <c r="B393" s="167"/>
    </row>
    <row r="394" spans="2:2" ht="15.75" customHeight="1">
      <c r="B394" s="167"/>
    </row>
    <row r="395" spans="2:2" ht="15.75" customHeight="1">
      <c r="B395" s="167"/>
    </row>
    <row r="396" spans="2:2" ht="15.75" customHeight="1">
      <c r="B396" s="167"/>
    </row>
    <row r="397" spans="2:2" ht="15.75" customHeight="1">
      <c r="B397" s="167"/>
    </row>
    <row r="398" spans="2:2" ht="15.75" customHeight="1">
      <c r="B398" s="167"/>
    </row>
    <row r="399" spans="2:2" ht="15.75" customHeight="1">
      <c r="B399" s="167"/>
    </row>
    <row r="400" spans="2:2" ht="15.75" customHeight="1">
      <c r="B400" s="167"/>
    </row>
    <row r="401" spans="2:2" ht="15.75" customHeight="1">
      <c r="B401" s="167"/>
    </row>
    <row r="402" spans="2:2" ht="15.75" customHeight="1">
      <c r="B402" s="167"/>
    </row>
    <row r="403" spans="2:2" ht="15.75" customHeight="1">
      <c r="B403" s="167"/>
    </row>
    <row r="404" spans="2:2" ht="15.75" customHeight="1">
      <c r="B404" s="167"/>
    </row>
    <row r="405" spans="2:2" ht="15.75" customHeight="1">
      <c r="B405" s="167"/>
    </row>
    <row r="406" spans="2:2" ht="15.75" customHeight="1">
      <c r="B406" s="167"/>
    </row>
    <row r="407" spans="2:2" ht="15.75" customHeight="1">
      <c r="B407" s="167"/>
    </row>
    <row r="408" spans="2:2" ht="15.75" customHeight="1">
      <c r="B408" s="167"/>
    </row>
    <row r="409" spans="2:2" ht="15.75" customHeight="1">
      <c r="B409" s="167"/>
    </row>
    <row r="410" spans="2:2" ht="15.75" customHeight="1">
      <c r="B410" s="167"/>
    </row>
    <row r="411" spans="2:2" ht="15.75" customHeight="1">
      <c r="B411" s="167"/>
    </row>
    <row r="412" spans="2:2" ht="15.75" customHeight="1">
      <c r="B412" s="167"/>
    </row>
    <row r="413" spans="2:2" ht="15.75" customHeight="1">
      <c r="B413" s="167"/>
    </row>
    <row r="414" spans="2:2" ht="15.75" customHeight="1">
      <c r="B414" s="167"/>
    </row>
    <row r="415" spans="2:2" ht="15.75" customHeight="1">
      <c r="B415" s="167"/>
    </row>
    <row r="416" spans="2:2" ht="15.75" customHeight="1">
      <c r="B416" s="167"/>
    </row>
    <row r="417" spans="2:2" ht="15.75" customHeight="1">
      <c r="B417" s="167"/>
    </row>
    <row r="418" spans="2:2" ht="15.75" customHeight="1">
      <c r="B418" s="167"/>
    </row>
    <row r="419" spans="2:2" ht="15.75" customHeight="1">
      <c r="B419" s="167"/>
    </row>
    <row r="420" spans="2:2" ht="15.75" customHeight="1">
      <c r="B420" s="167"/>
    </row>
    <row r="421" spans="2:2" ht="15.75" customHeight="1">
      <c r="B421" s="167"/>
    </row>
    <row r="422" spans="2:2" ht="15.75" customHeight="1">
      <c r="B422" s="167"/>
    </row>
    <row r="423" spans="2:2" ht="15.75" customHeight="1">
      <c r="B423" s="167"/>
    </row>
    <row r="424" spans="2:2" ht="15.75" customHeight="1">
      <c r="B424" s="167"/>
    </row>
    <row r="425" spans="2:2" ht="15.75" customHeight="1">
      <c r="B425" s="167"/>
    </row>
    <row r="426" spans="2:2" ht="15.75" customHeight="1">
      <c r="B426" s="167"/>
    </row>
    <row r="427" spans="2:2" ht="15.75" customHeight="1">
      <c r="B427" s="167"/>
    </row>
    <row r="428" spans="2:2" ht="15.75" customHeight="1">
      <c r="B428" s="167"/>
    </row>
    <row r="429" spans="2:2" ht="15.75" customHeight="1">
      <c r="B429" s="167"/>
    </row>
    <row r="430" spans="2:2" ht="15.75" customHeight="1">
      <c r="B430" s="167"/>
    </row>
    <row r="431" spans="2:2" ht="15.75" customHeight="1">
      <c r="B431" s="167"/>
    </row>
    <row r="432" spans="2:2" ht="15.75" customHeight="1">
      <c r="B432" s="167"/>
    </row>
    <row r="433" spans="2:2" ht="15.75" customHeight="1">
      <c r="B433" s="167"/>
    </row>
    <row r="434" spans="2:2" ht="15.75" customHeight="1">
      <c r="B434" s="167"/>
    </row>
    <row r="435" spans="2:2" ht="15.75" customHeight="1">
      <c r="B435" s="167"/>
    </row>
    <row r="436" spans="2:2" ht="15.75" customHeight="1">
      <c r="B436" s="167"/>
    </row>
    <row r="437" spans="2:2" ht="15.75" customHeight="1">
      <c r="B437" s="167"/>
    </row>
    <row r="438" spans="2:2" ht="15.75" customHeight="1">
      <c r="B438" s="167"/>
    </row>
    <row r="439" spans="2:2" ht="15.75" customHeight="1">
      <c r="B439" s="167"/>
    </row>
    <row r="440" spans="2:2" ht="15.75" customHeight="1">
      <c r="B440" s="167"/>
    </row>
    <row r="441" spans="2:2" ht="15.75" customHeight="1">
      <c r="B441" s="167"/>
    </row>
    <row r="442" spans="2:2" ht="15.75" customHeight="1">
      <c r="B442" s="167"/>
    </row>
    <row r="443" spans="2:2" ht="15.75" customHeight="1">
      <c r="B443" s="167"/>
    </row>
    <row r="444" spans="2:2" ht="15.75" customHeight="1">
      <c r="B444" s="167"/>
    </row>
    <row r="445" spans="2:2" ht="15.75" customHeight="1">
      <c r="B445" s="167"/>
    </row>
    <row r="446" spans="2:2" ht="15.75" customHeight="1">
      <c r="B446" s="167"/>
    </row>
    <row r="447" spans="2:2" ht="15.75" customHeight="1">
      <c r="B447" s="167"/>
    </row>
    <row r="448" spans="2:2" ht="15.75" customHeight="1">
      <c r="B448" s="167"/>
    </row>
    <row r="449" spans="2:2" ht="15.75" customHeight="1">
      <c r="B449" s="167"/>
    </row>
    <row r="450" spans="2:2" ht="15.75" customHeight="1">
      <c r="B450" s="167"/>
    </row>
    <row r="451" spans="2:2" ht="15.75" customHeight="1">
      <c r="B451" s="167"/>
    </row>
    <row r="452" spans="2:2" ht="15.75" customHeight="1">
      <c r="B452" s="167"/>
    </row>
    <row r="453" spans="2:2" ht="15.75" customHeight="1">
      <c r="B453" s="167"/>
    </row>
    <row r="454" spans="2:2" ht="15.75" customHeight="1">
      <c r="B454" s="167"/>
    </row>
    <row r="455" spans="2:2" ht="15.75" customHeight="1">
      <c r="B455" s="167"/>
    </row>
    <row r="456" spans="2:2" ht="15.75" customHeight="1">
      <c r="B456" s="167"/>
    </row>
    <row r="457" spans="2:2" ht="15.75" customHeight="1">
      <c r="B457" s="167"/>
    </row>
    <row r="458" spans="2:2" ht="15.75" customHeight="1">
      <c r="B458" s="167"/>
    </row>
    <row r="459" spans="2:2" ht="15.75" customHeight="1">
      <c r="B459" s="167"/>
    </row>
    <row r="460" spans="2:2" ht="15.75" customHeight="1">
      <c r="B460" s="167"/>
    </row>
    <row r="461" spans="2:2" ht="15.75" customHeight="1">
      <c r="B461" s="167"/>
    </row>
    <row r="462" spans="2:2" ht="15.75" customHeight="1">
      <c r="B462" s="167"/>
    </row>
    <row r="463" spans="2:2" ht="15.75" customHeight="1">
      <c r="B463" s="167"/>
    </row>
    <row r="464" spans="2:2" ht="15.75" customHeight="1">
      <c r="B464" s="167"/>
    </row>
    <row r="465" spans="2:2" ht="15.75" customHeight="1">
      <c r="B465" s="167"/>
    </row>
    <row r="466" spans="2:2" ht="15.75" customHeight="1">
      <c r="B466" s="167"/>
    </row>
    <row r="467" spans="2:2" ht="15.75" customHeight="1">
      <c r="B467" s="167"/>
    </row>
    <row r="468" spans="2:2" ht="15.75" customHeight="1">
      <c r="B468" s="167"/>
    </row>
    <row r="469" spans="2:2" ht="15.75" customHeight="1">
      <c r="B469" s="167"/>
    </row>
    <row r="470" spans="2:2" ht="15.75" customHeight="1">
      <c r="B470" s="167"/>
    </row>
    <row r="471" spans="2:2" ht="15.75" customHeight="1">
      <c r="B471" s="167"/>
    </row>
    <row r="472" spans="2:2" ht="15.75" customHeight="1">
      <c r="B472" s="167"/>
    </row>
    <row r="473" spans="2:2" ht="15.75" customHeight="1">
      <c r="B473" s="167"/>
    </row>
    <row r="474" spans="2:2" ht="15.75" customHeight="1">
      <c r="B474" s="167"/>
    </row>
    <row r="475" spans="2:2" ht="15.75" customHeight="1">
      <c r="B475" s="167"/>
    </row>
    <row r="476" spans="2:2" ht="15.75" customHeight="1">
      <c r="B476" s="167"/>
    </row>
    <row r="477" spans="2:2" ht="15.75" customHeight="1">
      <c r="B477" s="167"/>
    </row>
    <row r="478" spans="2:2" ht="15.75" customHeight="1">
      <c r="B478" s="167"/>
    </row>
    <row r="479" spans="2:2" ht="15.75" customHeight="1">
      <c r="B479" s="167"/>
    </row>
    <row r="480" spans="2:2" ht="15.75" customHeight="1">
      <c r="B480" s="167"/>
    </row>
    <row r="481" spans="2:2" ht="15.75" customHeight="1">
      <c r="B481" s="167"/>
    </row>
    <row r="482" spans="2:2" ht="15.75" customHeight="1">
      <c r="B482" s="167"/>
    </row>
    <row r="483" spans="2:2" ht="15.75" customHeight="1">
      <c r="B483" s="167"/>
    </row>
    <row r="484" spans="2:2" ht="15.75" customHeight="1">
      <c r="B484" s="167"/>
    </row>
    <row r="485" spans="2:2" ht="15.75" customHeight="1">
      <c r="B485" s="167"/>
    </row>
    <row r="486" spans="2:2" ht="15.75" customHeight="1">
      <c r="B486" s="167"/>
    </row>
    <row r="487" spans="2:2" ht="15.75" customHeight="1">
      <c r="B487" s="167"/>
    </row>
    <row r="488" spans="2:2" ht="15.75" customHeight="1">
      <c r="B488" s="167"/>
    </row>
    <row r="489" spans="2:2" ht="15.75" customHeight="1">
      <c r="B489" s="167"/>
    </row>
    <row r="490" spans="2:2" ht="15.75" customHeight="1">
      <c r="B490" s="167"/>
    </row>
    <row r="491" spans="2:2" ht="15.75" customHeight="1">
      <c r="B491" s="167"/>
    </row>
    <row r="492" spans="2:2" ht="15.75" customHeight="1">
      <c r="B492" s="167"/>
    </row>
    <row r="493" spans="2:2" ht="15.75" customHeight="1">
      <c r="B493" s="167"/>
    </row>
    <row r="494" spans="2:2" ht="15.75" customHeight="1">
      <c r="B494" s="167"/>
    </row>
    <row r="495" spans="2:2" ht="15.75" customHeight="1">
      <c r="B495" s="167"/>
    </row>
    <row r="496" spans="2:2" ht="15.75" customHeight="1">
      <c r="B496" s="167"/>
    </row>
    <row r="497" spans="2:2" ht="15.75" customHeight="1">
      <c r="B497" s="167"/>
    </row>
    <row r="498" spans="2:2" ht="15.75" customHeight="1">
      <c r="B498" s="167"/>
    </row>
    <row r="499" spans="2:2" ht="15.75" customHeight="1">
      <c r="B499" s="167"/>
    </row>
    <row r="500" spans="2:2" ht="15.75" customHeight="1">
      <c r="B500" s="167"/>
    </row>
    <row r="501" spans="2:2" ht="15.75" customHeight="1">
      <c r="B501" s="167"/>
    </row>
    <row r="502" spans="2:2" ht="15.75" customHeight="1">
      <c r="B502" s="167"/>
    </row>
    <row r="503" spans="2:2" ht="15.75" customHeight="1">
      <c r="B503" s="167"/>
    </row>
    <row r="504" spans="2:2" ht="15.75" customHeight="1">
      <c r="B504" s="167"/>
    </row>
    <row r="505" spans="2:2" ht="15.75" customHeight="1">
      <c r="B505" s="167"/>
    </row>
    <row r="506" spans="2:2" ht="15.75" customHeight="1">
      <c r="B506" s="167"/>
    </row>
    <row r="507" spans="2:2" ht="15.75" customHeight="1">
      <c r="B507" s="167"/>
    </row>
    <row r="508" spans="2:2" ht="15.75" customHeight="1">
      <c r="B508" s="167"/>
    </row>
    <row r="509" spans="2:2" ht="15.75" customHeight="1">
      <c r="B509" s="167"/>
    </row>
    <row r="510" spans="2:2" ht="15.75" customHeight="1">
      <c r="B510" s="167"/>
    </row>
    <row r="511" spans="2:2" ht="15.75" customHeight="1">
      <c r="B511" s="167"/>
    </row>
    <row r="512" spans="2:2" ht="15.75" customHeight="1">
      <c r="B512" s="167"/>
    </row>
    <row r="513" spans="2:2" ht="15.75" customHeight="1">
      <c r="B513" s="167"/>
    </row>
    <row r="514" spans="2:2" ht="15.75" customHeight="1">
      <c r="B514" s="167"/>
    </row>
    <row r="515" spans="2:2" ht="15.75" customHeight="1">
      <c r="B515" s="167"/>
    </row>
    <row r="516" spans="2:2" ht="15.75" customHeight="1">
      <c r="B516" s="167"/>
    </row>
    <row r="517" spans="2:2" ht="15.75" customHeight="1">
      <c r="B517" s="167"/>
    </row>
    <row r="518" spans="2:2" ht="15.75" customHeight="1">
      <c r="B518" s="167"/>
    </row>
    <row r="519" spans="2:2" ht="15.75" customHeight="1">
      <c r="B519" s="167"/>
    </row>
    <row r="520" spans="2:2" ht="15.75" customHeight="1">
      <c r="B520" s="167"/>
    </row>
    <row r="521" spans="2:2" ht="15.75" customHeight="1">
      <c r="B521" s="167"/>
    </row>
    <row r="522" spans="2:2" ht="15.75" customHeight="1">
      <c r="B522" s="167"/>
    </row>
    <row r="523" spans="2:2" ht="15.75" customHeight="1">
      <c r="B523" s="167"/>
    </row>
    <row r="524" spans="2:2" ht="15.75" customHeight="1">
      <c r="B524" s="167"/>
    </row>
    <row r="525" spans="2:2" ht="15.75" customHeight="1">
      <c r="B525" s="167"/>
    </row>
    <row r="526" spans="2:2" ht="15.75" customHeight="1">
      <c r="B526" s="167"/>
    </row>
    <row r="527" spans="2:2" ht="15.75" customHeight="1">
      <c r="B527" s="167"/>
    </row>
    <row r="528" spans="2:2" ht="15.75" customHeight="1">
      <c r="B528" s="167"/>
    </row>
    <row r="529" spans="2:2" ht="15.75" customHeight="1">
      <c r="B529" s="167"/>
    </row>
    <row r="530" spans="2:2" ht="15.75" customHeight="1">
      <c r="B530" s="167"/>
    </row>
    <row r="531" spans="2:2" ht="15.75" customHeight="1">
      <c r="B531" s="167"/>
    </row>
    <row r="532" spans="2:2" ht="15.75" customHeight="1">
      <c r="B532" s="167"/>
    </row>
    <row r="533" spans="2:2" ht="15.75" customHeight="1">
      <c r="B533" s="167"/>
    </row>
    <row r="534" spans="2:2" ht="15.75" customHeight="1">
      <c r="B534" s="167"/>
    </row>
    <row r="535" spans="2:2" ht="15.75" customHeight="1">
      <c r="B535" s="167"/>
    </row>
    <row r="536" spans="2:2" ht="15.75" customHeight="1">
      <c r="B536" s="167"/>
    </row>
    <row r="537" spans="2:2" ht="15.75" customHeight="1">
      <c r="B537" s="167"/>
    </row>
    <row r="538" spans="2:2" ht="15.75" customHeight="1">
      <c r="B538" s="167"/>
    </row>
    <row r="539" spans="2:2" ht="15.75" customHeight="1">
      <c r="B539" s="167"/>
    </row>
    <row r="540" spans="2:2" ht="15.75" customHeight="1">
      <c r="B540" s="167"/>
    </row>
    <row r="541" spans="2:2" ht="15.75" customHeight="1">
      <c r="B541" s="167"/>
    </row>
    <row r="542" spans="2:2" ht="15.75" customHeight="1">
      <c r="B542" s="167"/>
    </row>
    <row r="543" spans="2:2" ht="15.75" customHeight="1">
      <c r="B543" s="167"/>
    </row>
    <row r="544" spans="2:2" ht="15.75" customHeight="1">
      <c r="B544" s="167"/>
    </row>
    <row r="545" spans="2:2" ht="15.75" customHeight="1">
      <c r="B545" s="167"/>
    </row>
    <row r="546" spans="2:2" ht="15.75" customHeight="1">
      <c r="B546" s="167"/>
    </row>
    <row r="547" spans="2:2" ht="15.75" customHeight="1">
      <c r="B547" s="167"/>
    </row>
    <row r="548" spans="2:2" ht="15.75" customHeight="1">
      <c r="B548" s="167"/>
    </row>
    <row r="549" spans="2:2" ht="15.75" customHeight="1">
      <c r="B549" s="167"/>
    </row>
    <row r="550" spans="2:2" ht="15.75" customHeight="1">
      <c r="B550" s="167"/>
    </row>
    <row r="551" spans="2:2" ht="15.75" customHeight="1">
      <c r="B551" s="167"/>
    </row>
    <row r="552" spans="2:2" ht="15.75" customHeight="1">
      <c r="B552" s="167"/>
    </row>
    <row r="553" spans="2:2" ht="15.75" customHeight="1">
      <c r="B553" s="167"/>
    </row>
    <row r="554" spans="2:2" ht="15.75" customHeight="1">
      <c r="B554" s="167"/>
    </row>
    <row r="555" spans="2:2" ht="15.75" customHeight="1">
      <c r="B555" s="167"/>
    </row>
    <row r="556" spans="2:2" ht="15.75" customHeight="1">
      <c r="B556" s="167"/>
    </row>
    <row r="557" spans="2:2" ht="15.75" customHeight="1">
      <c r="B557" s="167"/>
    </row>
    <row r="558" spans="2:2" ht="15.75" customHeight="1">
      <c r="B558" s="167"/>
    </row>
    <row r="559" spans="2:2" ht="15.75" customHeight="1">
      <c r="B559" s="167"/>
    </row>
    <row r="560" spans="2:2" ht="15.75" customHeight="1">
      <c r="B560" s="167"/>
    </row>
    <row r="561" spans="2:2" ht="15.75" customHeight="1">
      <c r="B561" s="167"/>
    </row>
    <row r="562" spans="2:2" ht="15.75" customHeight="1">
      <c r="B562" s="167"/>
    </row>
    <row r="563" spans="2:2" ht="15.75" customHeight="1">
      <c r="B563" s="167"/>
    </row>
    <row r="564" spans="2:2" ht="15.75" customHeight="1">
      <c r="B564" s="167"/>
    </row>
    <row r="565" spans="2:2" ht="15.75" customHeight="1">
      <c r="B565" s="167"/>
    </row>
    <row r="566" spans="2:2" ht="15.75" customHeight="1">
      <c r="B566" s="167"/>
    </row>
    <row r="567" spans="2:2" ht="15.75" customHeight="1">
      <c r="B567" s="167"/>
    </row>
    <row r="568" spans="2:2" ht="15.75" customHeight="1">
      <c r="B568" s="167"/>
    </row>
    <row r="569" spans="2:2" ht="15.75" customHeight="1">
      <c r="B569" s="167"/>
    </row>
    <row r="570" spans="2:2" ht="15.75" customHeight="1">
      <c r="B570" s="167"/>
    </row>
    <row r="571" spans="2:2" ht="15.75" customHeight="1">
      <c r="B571" s="167"/>
    </row>
    <row r="572" spans="2:2" ht="15.75" customHeight="1">
      <c r="B572" s="167"/>
    </row>
    <row r="573" spans="2:2" ht="15.75" customHeight="1">
      <c r="B573" s="167"/>
    </row>
    <row r="574" spans="2:2" ht="15.75" customHeight="1">
      <c r="B574" s="167"/>
    </row>
    <row r="575" spans="2:2" ht="15.75" customHeight="1">
      <c r="B575" s="167"/>
    </row>
    <row r="576" spans="2:2" ht="15.75" customHeight="1">
      <c r="B576" s="167"/>
    </row>
    <row r="577" spans="2:2" ht="15.75" customHeight="1">
      <c r="B577" s="167"/>
    </row>
    <row r="578" spans="2:2" ht="15.75" customHeight="1">
      <c r="B578" s="167"/>
    </row>
    <row r="579" spans="2:2" ht="15.75" customHeight="1">
      <c r="B579" s="167"/>
    </row>
    <row r="580" spans="2:2" ht="15.75" customHeight="1">
      <c r="B580" s="167"/>
    </row>
    <row r="581" spans="2:2" ht="15.75" customHeight="1">
      <c r="B581" s="167"/>
    </row>
    <row r="582" spans="2:2" ht="15.75" customHeight="1">
      <c r="B582" s="167"/>
    </row>
    <row r="583" spans="2:2" ht="15.75" customHeight="1">
      <c r="B583" s="167"/>
    </row>
    <row r="584" spans="2:2" ht="15.75" customHeight="1">
      <c r="B584" s="167"/>
    </row>
    <row r="585" spans="2:2" ht="15.75" customHeight="1">
      <c r="B585" s="167"/>
    </row>
    <row r="586" spans="2:2" ht="15.75" customHeight="1">
      <c r="B586" s="167"/>
    </row>
    <row r="587" spans="2:2" ht="15.75" customHeight="1">
      <c r="B587" s="167"/>
    </row>
    <row r="588" spans="2:2" ht="15.75" customHeight="1">
      <c r="B588" s="167"/>
    </row>
    <row r="589" spans="2:2" ht="15.75" customHeight="1">
      <c r="B589" s="167"/>
    </row>
    <row r="590" spans="2:2" ht="15.75" customHeight="1">
      <c r="B590" s="167"/>
    </row>
    <row r="591" spans="2:2" ht="15.75" customHeight="1">
      <c r="B591" s="167"/>
    </row>
    <row r="592" spans="2:2" ht="15.75" customHeight="1">
      <c r="B592" s="167"/>
    </row>
    <row r="593" spans="2:2" ht="15.75" customHeight="1">
      <c r="B593" s="167"/>
    </row>
    <row r="594" spans="2:2" ht="15.75" customHeight="1">
      <c r="B594" s="167"/>
    </row>
    <row r="595" spans="2:2" ht="15.75" customHeight="1">
      <c r="B595" s="167"/>
    </row>
    <row r="596" spans="2:2" ht="15.75" customHeight="1">
      <c r="B596" s="167"/>
    </row>
    <row r="597" spans="2:2" ht="15.75" customHeight="1">
      <c r="B597" s="167"/>
    </row>
    <row r="598" spans="2:2" ht="15.75" customHeight="1">
      <c r="B598" s="167"/>
    </row>
    <row r="599" spans="2:2" ht="15.75" customHeight="1">
      <c r="B599" s="167"/>
    </row>
    <row r="600" spans="2:2" ht="15.75" customHeight="1">
      <c r="B600" s="167"/>
    </row>
    <row r="601" spans="2:2" ht="15.75" customHeight="1">
      <c r="B601" s="167"/>
    </row>
    <row r="602" spans="2:2" ht="15.75" customHeight="1">
      <c r="B602" s="167"/>
    </row>
    <row r="603" spans="2:2" ht="15.75" customHeight="1">
      <c r="B603" s="167"/>
    </row>
    <row r="604" spans="2:2" ht="15.75" customHeight="1">
      <c r="B604" s="167"/>
    </row>
    <row r="605" spans="2:2" ht="15.75" customHeight="1">
      <c r="B605" s="167"/>
    </row>
    <row r="606" spans="2:2" ht="15.75" customHeight="1">
      <c r="B606" s="167"/>
    </row>
    <row r="607" spans="2:2" ht="15.75" customHeight="1">
      <c r="B607" s="167"/>
    </row>
    <row r="608" spans="2:2" ht="15.75" customHeight="1">
      <c r="B608" s="167"/>
    </row>
    <row r="609" spans="2:2" ht="15.75" customHeight="1">
      <c r="B609" s="167"/>
    </row>
    <row r="610" spans="2:2" ht="15.75" customHeight="1">
      <c r="B610" s="167"/>
    </row>
    <row r="611" spans="2:2" ht="15.75" customHeight="1">
      <c r="B611" s="167"/>
    </row>
    <row r="612" spans="2:2" ht="15.75" customHeight="1">
      <c r="B612" s="167"/>
    </row>
    <row r="613" spans="2:2" ht="15.75" customHeight="1">
      <c r="B613" s="167"/>
    </row>
    <row r="614" spans="2:2" ht="15.75" customHeight="1">
      <c r="B614" s="167"/>
    </row>
    <row r="615" spans="2:2" ht="15.75" customHeight="1">
      <c r="B615" s="167"/>
    </row>
    <row r="616" spans="2:2" ht="15.75" customHeight="1">
      <c r="B616" s="167"/>
    </row>
    <row r="617" spans="2:2" ht="15.75" customHeight="1">
      <c r="B617" s="167"/>
    </row>
    <row r="618" spans="2:2" ht="15.75" customHeight="1">
      <c r="B618" s="167"/>
    </row>
    <row r="619" spans="2:2" ht="15.75" customHeight="1">
      <c r="B619" s="167"/>
    </row>
    <row r="620" spans="2:2" ht="15.75" customHeight="1">
      <c r="B620" s="167"/>
    </row>
    <row r="621" spans="2:2" ht="15.75" customHeight="1">
      <c r="B621" s="167"/>
    </row>
    <row r="622" spans="2:2" ht="15.75" customHeight="1">
      <c r="B622" s="167"/>
    </row>
    <row r="623" spans="2:2" ht="15.75" customHeight="1">
      <c r="B623" s="167"/>
    </row>
    <row r="624" spans="2:2" ht="15.75" customHeight="1">
      <c r="B624" s="167"/>
    </row>
    <row r="625" spans="2:2" ht="15.75" customHeight="1">
      <c r="B625" s="167"/>
    </row>
    <row r="626" spans="2:2" ht="15.75" customHeight="1">
      <c r="B626" s="167"/>
    </row>
    <row r="627" spans="2:2" ht="15.75" customHeight="1">
      <c r="B627" s="167"/>
    </row>
    <row r="628" spans="2:2" ht="15.75" customHeight="1">
      <c r="B628" s="167"/>
    </row>
    <row r="629" spans="2:2" ht="15.75" customHeight="1">
      <c r="B629" s="167"/>
    </row>
    <row r="630" spans="2:2" ht="15.75" customHeight="1">
      <c r="B630" s="167"/>
    </row>
    <row r="631" spans="2:2" ht="15.75" customHeight="1">
      <c r="B631" s="167"/>
    </row>
    <row r="632" spans="2:2" ht="15.75" customHeight="1">
      <c r="B632" s="167"/>
    </row>
    <row r="633" spans="2:2" ht="15.75" customHeight="1">
      <c r="B633" s="167"/>
    </row>
    <row r="634" spans="2:2" ht="15.75" customHeight="1">
      <c r="B634" s="167"/>
    </row>
    <row r="635" spans="2:2" ht="15.75" customHeight="1">
      <c r="B635" s="167"/>
    </row>
    <row r="636" spans="2:2" ht="15.75" customHeight="1">
      <c r="B636" s="167"/>
    </row>
    <row r="637" spans="2:2" ht="15.75" customHeight="1">
      <c r="B637" s="167"/>
    </row>
    <row r="638" spans="2:2" ht="15.75" customHeight="1">
      <c r="B638" s="167"/>
    </row>
    <row r="639" spans="2:2" ht="15.75" customHeight="1">
      <c r="B639" s="167"/>
    </row>
    <row r="640" spans="2:2" ht="15.75" customHeight="1">
      <c r="B640" s="167"/>
    </row>
    <row r="641" spans="2:2" ht="15.75" customHeight="1">
      <c r="B641" s="167"/>
    </row>
    <row r="642" spans="2:2" ht="15.75" customHeight="1">
      <c r="B642" s="167"/>
    </row>
    <row r="643" spans="2:2" ht="15.75" customHeight="1">
      <c r="B643" s="167"/>
    </row>
    <row r="644" spans="2:2" ht="15.75" customHeight="1">
      <c r="B644" s="167"/>
    </row>
    <row r="645" spans="2:2" ht="15.75" customHeight="1">
      <c r="B645" s="167"/>
    </row>
    <row r="646" spans="2:2" ht="15.75" customHeight="1">
      <c r="B646" s="167"/>
    </row>
    <row r="647" spans="2:2" ht="15.75" customHeight="1">
      <c r="B647" s="167"/>
    </row>
    <row r="648" spans="2:2" ht="15.75" customHeight="1">
      <c r="B648" s="167"/>
    </row>
    <row r="649" spans="2:2" ht="15.75" customHeight="1">
      <c r="B649" s="167"/>
    </row>
    <row r="650" spans="2:2" ht="15.75" customHeight="1">
      <c r="B650" s="167"/>
    </row>
    <row r="651" spans="2:2" ht="15.75" customHeight="1">
      <c r="B651" s="167"/>
    </row>
    <row r="652" spans="2:2" ht="15.75" customHeight="1">
      <c r="B652" s="167"/>
    </row>
    <row r="653" spans="2:2" ht="15.75" customHeight="1">
      <c r="B653" s="167"/>
    </row>
    <row r="654" spans="2:2" ht="15.75" customHeight="1">
      <c r="B654" s="167"/>
    </row>
    <row r="655" spans="2:2" ht="15.75" customHeight="1">
      <c r="B655" s="167"/>
    </row>
    <row r="656" spans="2:2" ht="15.75" customHeight="1">
      <c r="B656" s="167"/>
    </row>
    <row r="657" spans="2:2" ht="15.75" customHeight="1">
      <c r="B657" s="167"/>
    </row>
    <row r="658" spans="2:2" ht="15.75" customHeight="1">
      <c r="B658" s="167"/>
    </row>
    <row r="659" spans="2:2" ht="15.75" customHeight="1">
      <c r="B659" s="167"/>
    </row>
    <row r="660" spans="2:2" ht="15.75" customHeight="1">
      <c r="B660" s="167"/>
    </row>
    <row r="661" spans="2:2" ht="15.75" customHeight="1">
      <c r="B661" s="167"/>
    </row>
    <row r="662" spans="2:2" ht="15.75" customHeight="1">
      <c r="B662" s="167"/>
    </row>
    <row r="663" spans="2:2" ht="15.75" customHeight="1">
      <c r="B663" s="167"/>
    </row>
    <row r="664" spans="2:2" ht="15.75" customHeight="1">
      <c r="B664" s="167"/>
    </row>
    <row r="665" spans="2:2" ht="15.75" customHeight="1">
      <c r="B665" s="167"/>
    </row>
    <row r="666" spans="2:2" ht="15.75" customHeight="1">
      <c r="B666" s="167"/>
    </row>
    <row r="667" spans="2:2" ht="15.75" customHeight="1">
      <c r="B667" s="167"/>
    </row>
    <row r="668" spans="2:2" ht="15.75" customHeight="1">
      <c r="B668" s="167"/>
    </row>
    <row r="669" spans="2:2" ht="15.75" customHeight="1">
      <c r="B669" s="167"/>
    </row>
    <row r="670" spans="2:2" ht="15.75" customHeight="1">
      <c r="B670" s="167"/>
    </row>
    <row r="671" spans="2:2" ht="15.75" customHeight="1">
      <c r="B671" s="167"/>
    </row>
    <row r="672" spans="2:2" ht="15.75" customHeight="1">
      <c r="B672" s="167"/>
    </row>
    <row r="673" spans="2:2" ht="15.75" customHeight="1">
      <c r="B673" s="167"/>
    </row>
    <row r="674" spans="2:2" ht="15.75" customHeight="1">
      <c r="B674" s="167"/>
    </row>
    <row r="675" spans="2:2" ht="15.75" customHeight="1">
      <c r="B675" s="167"/>
    </row>
    <row r="676" spans="2:2" ht="15.75" customHeight="1">
      <c r="B676" s="167"/>
    </row>
    <row r="677" spans="2:2" ht="15.75" customHeight="1">
      <c r="B677" s="167"/>
    </row>
    <row r="678" spans="2:2" ht="15.75" customHeight="1">
      <c r="B678" s="167"/>
    </row>
    <row r="679" spans="2:2" ht="15.75" customHeight="1">
      <c r="B679" s="167"/>
    </row>
    <row r="680" spans="2:2" ht="15.75" customHeight="1">
      <c r="B680" s="167"/>
    </row>
    <row r="681" spans="2:2" ht="15.75" customHeight="1">
      <c r="B681" s="167"/>
    </row>
    <row r="682" spans="2:2" ht="15.75" customHeight="1">
      <c r="B682" s="167"/>
    </row>
    <row r="683" spans="2:2" ht="15.75" customHeight="1">
      <c r="B683" s="167"/>
    </row>
    <row r="684" spans="2:2" ht="15.75" customHeight="1">
      <c r="B684" s="167"/>
    </row>
    <row r="685" spans="2:2" ht="15.75" customHeight="1">
      <c r="B685" s="167"/>
    </row>
    <row r="686" spans="2:2" ht="15.75" customHeight="1">
      <c r="B686" s="167"/>
    </row>
    <row r="687" spans="2:2" ht="15.75" customHeight="1">
      <c r="B687" s="167"/>
    </row>
    <row r="688" spans="2:2" ht="15.75" customHeight="1">
      <c r="B688" s="167"/>
    </row>
    <row r="689" spans="2:2" ht="15.75" customHeight="1">
      <c r="B689" s="167"/>
    </row>
    <row r="690" spans="2:2" ht="15.75" customHeight="1">
      <c r="B690" s="167"/>
    </row>
    <row r="691" spans="2:2" ht="15.75" customHeight="1">
      <c r="B691" s="167"/>
    </row>
    <row r="692" spans="2:2" ht="15.75" customHeight="1">
      <c r="B692" s="167"/>
    </row>
    <row r="693" spans="2:2" ht="15.75" customHeight="1">
      <c r="B693" s="167"/>
    </row>
    <row r="694" spans="2:2" ht="15.75" customHeight="1">
      <c r="B694" s="167"/>
    </row>
    <row r="695" spans="2:2" ht="15.75" customHeight="1">
      <c r="B695" s="167"/>
    </row>
    <row r="696" spans="2:2" ht="15.75" customHeight="1">
      <c r="B696" s="167"/>
    </row>
    <row r="697" spans="2:2" ht="15.75" customHeight="1">
      <c r="B697" s="167"/>
    </row>
    <row r="698" spans="2:2" ht="15.75" customHeight="1">
      <c r="B698" s="167"/>
    </row>
    <row r="699" spans="2:2" ht="15.75" customHeight="1">
      <c r="B699" s="167"/>
    </row>
    <row r="700" spans="2:2" ht="15.75" customHeight="1">
      <c r="B700" s="167"/>
    </row>
    <row r="701" spans="2:2" ht="15.75" customHeight="1">
      <c r="B701" s="167"/>
    </row>
    <row r="702" spans="2:2" ht="15.75" customHeight="1">
      <c r="B702" s="167"/>
    </row>
    <row r="703" spans="2:2" ht="15.75" customHeight="1">
      <c r="B703" s="167"/>
    </row>
    <row r="704" spans="2:2" ht="15.75" customHeight="1">
      <c r="B704" s="167"/>
    </row>
    <row r="705" spans="2:2" ht="15.75" customHeight="1">
      <c r="B705" s="167"/>
    </row>
    <row r="706" spans="2:2" ht="15.75" customHeight="1">
      <c r="B706" s="167"/>
    </row>
    <row r="707" spans="2:2" ht="15.75" customHeight="1">
      <c r="B707" s="167"/>
    </row>
    <row r="708" spans="2:2" ht="15.75" customHeight="1">
      <c r="B708" s="167"/>
    </row>
    <row r="709" spans="2:2" ht="15.75" customHeight="1">
      <c r="B709" s="167"/>
    </row>
    <row r="710" spans="2:2" ht="15.75" customHeight="1">
      <c r="B710" s="167"/>
    </row>
    <row r="711" spans="2:2" ht="15.75" customHeight="1">
      <c r="B711" s="167"/>
    </row>
    <row r="712" spans="2:2" ht="15.75" customHeight="1">
      <c r="B712" s="167"/>
    </row>
    <row r="713" spans="2:2" ht="15.75" customHeight="1">
      <c r="B713" s="167"/>
    </row>
    <row r="714" spans="2:2" ht="15.75" customHeight="1">
      <c r="B714" s="167"/>
    </row>
    <row r="715" spans="2:2" ht="15.75" customHeight="1">
      <c r="B715" s="167"/>
    </row>
    <row r="716" spans="2:2" ht="15.75" customHeight="1">
      <c r="B716" s="167"/>
    </row>
    <row r="717" spans="2:2" ht="15.75" customHeight="1">
      <c r="B717" s="167"/>
    </row>
    <row r="718" spans="2:2" ht="15.75" customHeight="1">
      <c r="B718" s="167"/>
    </row>
    <row r="719" spans="2:2" ht="15.75" customHeight="1">
      <c r="B719" s="167"/>
    </row>
    <row r="720" spans="2:2" ht="15.75" customHeight="1">
      <c r="B720" s="167"/>
    </row>
    <row r="721" spans="2:2" ht="15.75" customHeight="1">
      <c r="B721" s="167"/>
    </row>
    <row r="722" spans="2:2" ht="15.75" customHeight="1">
      <c r="B722" s="167"/>
    </row>
    <row r="723" spans="2:2" ht="15.75" customHeight="1">
      <c r="B723" s="167"/>
    </row>
    <row r="724" spans="2:2" ht="15.75" customHeight="1">
      <c r="B724" s="167"/>
    </row>
    <row r="725" spans="2:2" ht="15.75" customHeight="1">
      <c r="B725" s="167"/>
    </row>
    <row r="726" spans="2:2" ht="15.75" customHeight="1">
      <c r="B726" s="167"/>
    </row>
    <row r="727" spans="2:2" ht="15.75" customHeight="1">
      <c r="B727" s="167"/>
    </row>
    <row r="728" spans="2:2" ht="15.75" customHeight="1">
      <c r="B728" s="167"/>
    </row>
    <row r="729" spans="2:2" ht="15.75" customHeight="1">
      <c r="B729" s="167"/>
    </row>
    <row r="730" spans="2:2" ht="15.75" customHeight="1">
      <c r="B730" s="167"/>
    </row>
    <row r="731" spans="2:2" ht="15.75" customHeight="1">
      <c r="B731" s="167"/>
    </row>
    <row r="732" spans="2:2" ht="15.75" customHeight="1">
      <c r="B732" s="167"/>
    </row>
    <row r="733" spans="2:2" ht="15.75" customHeight="1">
      <c r="B733" s="167"/>
    </row>
    <row r="734" spans="2:2" ht="15.75" customHeight="1">
      <c r="B734" s="167"/>
    </row>
    <row r="735" spans="2:2" ht="15.75" customHeight="1">
      <c r="B735" s="167"/>
    </row>
    <row r="736" spans="2:2" ht="15.75" customHeight="1">
      <c r="B736" s="167"/>
    </row>
    <row r="737" spans="2:2" ht="15.75" customHeight="1">
      <c r="B737" s="167"/>
    </row>
    <row r="738" spans="2:2" ht="15.75" customHeight="1">
      <c r="B738" s="167"/>
    </row>
    <row r="739" spans="2:2" ht="15.75" customHeight="1">
      <c r="B739" s="167"/>
    </row>
    <row r="740" spans="2:2" ht="15.75" customHeight="1">
      <c r="B740" s="167"/>
    </row>
    <row r="741" spans="2:2" ht="15.75" customHeight="1">
      <c r="B741" s="167"/>
    </row>
    <row r="742" spans="2:2" ht="15.75" customHeight="1">
      <c r="B742" s="167"/>
    </row>
    <row r="743" spans="2:2" ht="15.75" customHeight="1">
      <c r="B743" s="167"/>
    </row>
    <row r="744" spans="2:2" ht="15.75" customHeight="1">
      <c r="B744" s="167"/>
    </row>
    <row r="745" spans="2:2" ht="15.75" customHeight="1">
      <c r="B745" s="167"/>
    </row>
    <row r="746" spans="2:2" ht="15.75" customHeight="1">
      <c r="B746" s="167"/>
    </row>
    <row r="747" spans="2:2" ht="15.75" customHeight="1">
      <c r="B747" s="167"/>
    </row>
    <row r="748" spans="2:2" ht="15.75" customHeight="1">
      <c r="B748" s="167"/>
    </row>
    <row r="749" spans="2:2" ht="15.75" customHeight="1">
      <c r="B749" s="167"/>
    </row>
    <row r="750" spans="2:2" ht="15.75" customHeight="1">
      <c r="B750" s="167"/>
    </row>
    <row r="751" spans="2:2" ht="15.75" customHeight="1">
      <c r="B751" s="167"/>
    </row>
    <row r="752" spans="2:2" ht="15.75" customHeight="1">
      <c r="B752" s="167"/>
    </row>
    <row r="753" spans="2:2" ht="15.75" customHeight="1">
      <c r="B753" s="167"/>
    </row>
    <row r="754" spans="2:2" ht="15.75" customHeight="1">
      <c r="B754" s="167"/>
    </row>
    <row r="755" spans="2:2" ht="15.75" customHeight="1">
      <c r="B755" s="167"/>
    </row>
    <row r="756" spans="2:2" ht="15.75" customHeight="1">
      <c r="B756" s="167"/>
    </row>
    <row r="757" spans="2:2" ht="15.75" customHeight="1">
      <c r="B757" s="167"/>
    </row>
    <row r="758" spans="2:2" ht="15.75" customHeight="1">
      <c r="B758" s="167"/>
    </row>
    <row r="759" spans="2:2" ht="15.75" customHeight="1">
      <c r="B759" s="167"/>
    </row>
    <row r="760" spans="2:2" ht="15.75" customHeight="1">
      <c r="B760" s="167"/>
    </row>
    <row r="761" spans="2:2" ht="15.75" customHeight="1">
      <c r="B761" s="167"/>
    </row>
    <row r="762" spans="2:2" ht="15.75" customHeight="1">
      <c r="B762" s="167"/>
    </row>
    <row r="763" spans="2:2" ht="15.75" customHeight="1">
      <c r="B763" s="167"/>
    </row>
    <row r="764" spans="2:2" ht="15.75" customHeight="1">
      <c r="B764" s="167"/>
    </row>
    <row r="765" spans="2:2" ht="15.75" customHeight="1">
      <c r="B765" s="167"/>
    </row>
    <row r="766" spans="2:2" ht="15.75" customHeight="1">
      <c r="B766" s="167"/>
    </row>
    <row r="767" spans="2:2" ht="15.75" customHeight="1">
      <c r="B767" s="167"/>
    </row>
    <row r="768" spans="2:2" ht="15.75" customHeight="1">
      <c r="B768" s="167"/>
    </row>
    <row r="769" spans="2:2" ht="15.75" customHeight="1">
      <c r="B769" s="167"/>
    </row>
    <row r="770" spans="2:2" ht="15.75" customHeight="1">
      <c r="B770" s="167"/>
    </row>
    <row r="771" spans="2:2" ht="15.75" customHeight="1">
      <c r="B771" s="167"/>
    </row>
    <row r="772" spans="2:2" ht="15.75" customHeight="1">
      <c r="B772" s="167"/>
    </row>
    <row r="773" spans="2:2" ht="15.75" customHeight="1">
      <c r="B773" s="167"/>
    </row>
    <row r="774" spans="2:2" ht="15.75" customHeight="1">
      <c r="B774" s="167"/>
    </row>
    <row r="775" spans="2:2" ht="15.75" customHeight="1">
      <c r="B775" s="167"/>
    </row>
    <row r="776" spans="2:2" ht="15.75" customHeight="1">
      <c r="B776" s="167"/>
    </row>
    <row r="777" spans="2:2" ht="15.75" customHeight="1">
      <c r="B777" s="167"/>
    </row>
    <row r="778" spans="2:2" ht="15.75" customHeight="1">
      <c r="B778" s="167"/>
    </row>
    <row r="779" spans="2:2" ht="15.75" customHeight="1">
      <c r="B779" s="167"/>
    </row>
    <row r="780" spans="2:2" ht="15.75" customHeight="1">
      <c r="B780" s="167"/>
    </row>
    <row r="781" spans="2:2" ht="15.75" customHeight="1">
      <c r="B781" s="167"/>
    </row>
    <row r="782" spans="2:2" ht="15.75" customHeight="1">
      <c r="B782" s="167"/>
    </row>
    <row r="783" spans="2:2" ht="15.75" customHeight="1">
      <c r="B783" s="167"/>
    </row>
    <row r="784" spans="2:2" ht="15.75" customHeight="1">
      <c r="B784" s="167"/>
    </row>
    <row r="785" spans="2:2" ht="15.75" customHeight="1">
      <c r="B785" s="167"/>
    </row>
    <row r="786" spans="2:2" ht="15.75" customHeight="1">
      <c r="B786" s="167"/>
    </row>
    <row r="787" spans="2:2" ht="15.75" customHeight="1">
      <c r="B787" s="167"/>
    </row>
    <row r="788" spans="2:2" ht="15.75" customHeight="1">
      <c r="B788" s="167"/>
    </row>
    <row r="789" spans="2:2" ht="15.75" customHeight="1">
      <c r="B789" s="167"/>
    </row>
    <row r="790" spans="2:2" ht="15.75" customHeight="1">
      <c r="B790" s="167"/>
    </row>
    <row r="791" spans="2:2" ht="15.75" customHeight="1">
      <c r="B791" s="167"/>
    </row>
    <row r="792" spans="2:2" ht="15.75" customHeight="1">
      <c r="B792" s="167"/>
    </row>
    <row r="793" spans="2:2" ht="15.75" customHeight="1">
      <c r="B793" s="167"/>
    </row>
    <row r="794" spans="2:2" ht="15.75" customHeight="1">
      <c r="B794" s="167"/>
    </row>
    <row r="795" spans="2:2" ht="15.75" customHeight="1">
      <c r="B795" s="167"/>
    </row>
    <row r="796" spans="2:2" ht="15.75" customHeight="1">
      <c r="B796" s="167"/>
    </row>
    <row r="797" spans="2:2" ht="15.75" customHeight="1">
      <c r="B797" s="167"/>
    </row>
    <row r="798" spans="2:2" ht="15.75" customHeight="1">
      <c r="B798" s="167"/>
    </row>
    <row r="799" spans="2:2" ht="15.75" customHeight="1">
      <c r="B799" s="167"/>
    </row>
    <row r="800" spans="2:2" ht="15.75" customHeight="1">
      <c r="B800" s="167"/>
    </row>
    <row r="801" spans="2:2" ht="15.75" customHeight="1">
      <c r="B801" s="167"/>
    </row>
    <row r="802" spans="2:2" ht="15.75" customHeight="1">
      <c r="B802" s="167"/>
    </row>
    <row r="803" spans="2:2" ht="15.75" customHeight="1">
      <c r="B803" s="167"/>
    </row>
    <row r="804" spans="2:2" ht="15.75" customHeight="1">
      <c r="B804" s="167"/>
    </row>
    <row r="805" spans="2:2" ht="15.75" customHeight="1">
      <c r="B805" s="167"/>
    </row>
    <row r="806" spans="2:2" ht="15.75" customHeight="1">
      <c r="B806" s="167"/>
    </row>
    <row r="807" spans="2:2" ht="15.75" customHeight="1">
      <c r="B807" s="167"/>
    </row>
    <row r="808" spans="2:2" ht="15.75" customHeight="1">
      <c r="B808" s="167"/>
    </row>
    <row r="809" spans="2:2" ht="15.75" customHeight="1">
      <c r="B809" s="167"/>
    </row>
    <row r="810" spans="2:2" ht="15.75" customHeight="1">
      <c r="B810" s="167"/>
    </row>
    <row r="811" spans="2:2" ht="15.75" customHeight="1">
      <c r="B811" s="167"/>
    </row>
    <row r="812" spans="2:2" ht="15.75" customHeight="1">
      <c r="B812" s="167"/>
    </row>
    <row r="813" spans="2:2" ht="15.75" customHeight="1">
      <c r="B813" s="167"/>
    </row>
    <row r="814" spans="2:2" ht="15.75" customHeight="1">
      <c r="B814" s="167"/>
    </row>
    <row r="815" spans="2:2" ht="15.75" customHeight="1">
      <c r="B815" s="167"/>
    </row>
    <row r="816" spans="2:2" ht="15.75" customHeight="1">
      <c r="B816" s="167"/>
    </row>
    <row r="817" spans="2:2" ht="15.75" customHeight="1">
      <c r="B817" s="167"/>
    </row>
    <row r="818" spans="2:2" ht="15.75" customHeight="1">
      <c r="B818" s="167"/>
    </row>
    <row r="819" spans="2:2" ht="15.75" customHeight="1">
      <c r="B819" s="167"/>
    </row>
    <row r="820" spans="2:2" ht="15.75" customHeight="1">
      <c r="B820" s="167"/>
    </row>
    <row r="821" spans="2:2" ht="15.75" customHeight="1">
      <c r="B821" s="167"/>
    </row>
    <row r="822" spans="2:2" ht="15.75" customHeight="1">
      <c r="B822" s="167"/>
    </row>
    <row r="823" spans="2:2" ht="15.75" customHeight="1">
      <c r="B823" s="167"/>
    </row>
    <row r="824" spans="2:2" ht="15.75" customHeight="1">
      <c r="B824" s="167"/>
    </row>
    <row r="825" spans="2:2" ht="15.75" customHeight="1">
      <c r="B825" s="167"/>
    </row>
    <row r="826" spans="2:2" ht="15.75" customHeight="1">
      <c r="B826" s="167"/>
    </row>
    <row r="827" spans="2:2" ht="15.75" customHeight="1">
      <c r="B827" s="167"/>
    </row>
    <row r="828" spans="2:2" ht="15.75" customHeight="1">
      <c r="B828" s="167"/>
    </row>
    <row r="829" spans="2:2" ht="15.75" customHeight="1">
      <c r="B829" s="167"/>
    </row>
    <row r="830" spans="2:2" ht="15.75" customHeight="1">
      <c r="B830" s="167"/>
    </row>
    <row r="831" spans="2:2" ht="15.75" customHeight="1">
      <c r="B831" s="167"/>
    </row>
    <row r="832" spans="2:2" ht="15.75" customHeight="1">
      <c r="B832" s="167"/>
    </row>
    <row r="833" spans="2:2" ht="15.75" customHeight="1">
      <c r="B833" s="167"/>
    </row>
    <row r="834" spans="2:2" ht="15.75" customHeight="1">
      <c r="B834" s="167"/>
    </row>
    <row r="835" spans="2:2" ht="15.75" customHeight="1">
      <c r="B835" s="167"/>
    </row>
    <row r="836" spans="2:2" ht="15.75" customHeight="1">
      <c r="B836" s="167"/>
    </row>
    <row r="837" spans="2:2" ht="15.75" customHeight="1">
      <c r="B837" s="167"/>
    </row>
    <row r="838" spans="2:2" ht="15.75" customHeight="1">
      <c r="B838" s="167"/>
    </row>
    <row r="839" spans="2:2" ht="15.75" customHeight="1">
      <c r="B839" s="167"/>
    </row>
    <row r="840" spans="2:2" ht="15.75" customHeight="1">
      <c r="B840" s="167"/>
    </row>
    <row r="841" spans="2:2" ht="15.75" customHeight="1">
      <c r="B841" s="167"/>
    </row>
    <row r="842" spans="2:2" ht="15.75" customHeight="1">
      <c r="B842" s="167"/>
    </row>
    <row r="843" spans="2:2" ht="15.75" customHeight="1">
      <c r="B843" s="167"/>
    </row>
    <row r="844" spans="2:2" ht="15.75" customHeight="1">
      <c r="B844" s="167"/>
    </row>
    <row r="845" spans="2:2" ht="15.75" customHeight="1">
      <c r="B845" s="167"/>
    </row>
    <row r="846" spans="2:2" ht="15.75" customHeight="1">
      <c r="B846" s="167"/>
    </row>
    <row r="847" spans="2:2" ht="15.75" customHeight="1">
      <c r="B847" s="167"/>
    </row>
    <row r="848" spans="2:2" ht="15.75" customHeight="1">
      <c r="B848" s="167"/>
    </row>
    <row r="849" spans="2:2" ht="15.75" customHeight="1">
      <c r="B849" s="167"/>
    </row>
    <row r="850" spans="2:2" ht="15.75" customHeight="1">
      <c r="B850" s="167"/>
    </row>
    <row r="851" spans="2:2" ht="15.75" customHeight="1">
      <c r="B851" s="167"/>
    </row>
    <row r="852" spans="2:2" ht="15.75" customHeight="1">
      <c r="B852" s="167"/>
    </row>
    <row r="853" spans="2:2" ht="15.75" customHeight="1">
      <c r="B853" s="167"/>
    </row>
    <row r="854" spans="2:2" ht="15.75" customHeight="1">
      <c r="B854" s="167"/>
    </row>
    <row r="855" spans="2:2" ht="15.75" customHeight="1">
      <c r="B855" s="167"/>
    </row>
    <row r="856" spans="2:2" ht="15.75" customHeight="1">
      <c r="B856" s="167"/>
    </row>
    <row r="857" spans="2:2" ht="15.75" customHeight="1">
      <c r="B857" s="167"/>
    </row>
    <row r="858" spans="2:2" ht="15.75" customHeight="1">
      <c r="B858" s="167"/>
    </row>
    <row r="859" spans="2:2" ht="15.75" customHeight="1">
      <c r="B859" s="167"/>
    </row>
    <row r="860" spans="2:2" ht="15.75" customHeight="1">
      <c r="B860" s="167"/>
    </row>
    <row r="861" spans="2:2" ht="15.75" customHeight="1">
      <c r="B861" s="167"/>
    </row>
    <row r="862" spans="2:2" ht="15.75" customHeight="1">
      <c r="B862" s="167"/>
    </row>
    <row r="863" spans="2:2" ht="15.75" customHeight="1">
      <c r="B863" s="167"/>
    </row>
    <row r="864" spans="2:2" ht="15.75" customHeight="1">
      <c r="B864" s="167"/>
    </row>
    <row r="865" spans="2:2" ht="15.75" customHeight="1">
      <c r="B865" s="167"/>
    </row>
    <row r="866" spans="2:2" ht="15.75" customHeight="1">
      <c r="B866" s="167"/>
    </row>
    <row r="867" spans="2:2" ht="15.75" customHeight="1">
      <c r="B867" s="167"/>
    </row>
    <row r="868" spans="2:2" ht="15.75" customHeight="1">
      <c r="B868" s="167"/>
    </row>
    <row r="869" spans="2:2" ht="15.75" customHeight="1">
      <c r="B869" s="167"/>
    </row>
    <row r="870" spans="2:2" ht="15.75" customHeight="1">
      <c r="B870" s="167"/>
    </row>
    <row r="871" spans="2:2" ht="15.75" customHeight="1">
      <c r="B871" s="167"/>
    </row>
    <row r="872" spans="2:2" ht="15.75" customHeight="1">
      <c r="B872" s="167"/>
    </row>
    <row r="873" spans="2:2" ht="15.75" customHeight="1">
      <c r="B873" s="167"/>
    </row>
    <row r="874" spans="2:2" ht="15.75" customHeight="1">
      <c r="B874" s="167"/>
    </row>
    <row r="875" spans="2:2" ht="15.75" customHeight="1">
      <c r="B875" s="167"/>
    </row>
    <row r="876" spans="2:2" ht="15.75" customHeight="1">
      <c r="B876" s="167"/>
    </row>
    <row r="877" spans="2:2" ht="15.75" customHeight="1">
      <c r="B877" s="167"/>
    </row>
    <row r="878" spans="2:2" ht="15.75" customHeight="1">
      <c r="B878" s="167"/>
    </row>
    <row r="879" spans="2:2" ht="15.75" customHeight="1">
      <c r="B879" s="167"/>
    </row>
    <row r="880" spans="2:2" ht="15.75" customHeight="1">
      <c r="B880" s="167"/>
    </row>
    <row r="881" spans="2:2" ht="15.75" customHeight="1">
      <c r="B881" s="167"/>
    </row>
    <row r="882" spans="2:2" ht="15.75" customHeight="1">
      <c r="B882" s="167"/>
    </row>
    <row r="883" spans="2:2" ht="15.75" customHeight="1">
      <c r="B883" s="167"/>
    </row>
    <row r="884" spans="2:2" ht="15.75" customHeight="1">
      <c r="B884" s="167"/>
    </row>
    <row r="885" spans="2:2" ht="15.75" customHeight="1">
      <c r="B885" s="167"/>
    </row>
    <row r="886" spans="2:2" ht="15.75" customHeight="1">
      <c r="B886" s="167"/>
    </row>
    <row r="887" spans="2:2" ht="15.75" customHeight="1">
      <c r="B887" s="167"/>
    </row>
    <row r="888" spans="2:2" ht="15.75" customHeight="1">
      <c r="B888" s="167"/>
    </row>
    <row r="889" spans="2:2" ht="15.75" customHeight="1">
      <c r="B889" s="167"/>
    </row>
    <row r="890" spans="2:2" ht="15.75" customHeight="1">
      <c r="B890" s="167"/>
    </row>
    <row r="891" spans="2:2" ht="15.75" customHeight="1">
      <c r="B891" s="167"/>
    </row>
    <row r="892" spans="2:2" ht="15.75" customHeight="1">
      <c r="B892" s="167"/>
    </row>
    <row r="893" spans="2:2" ht="15.75" customHeight="1">
      <c r="B893" s="167"/>
    </row>
    <row r="894" spans="2:2" ht="15.75" customHeight="1">
      <c r="B894" s="167"/>
    </row>
    <row r="895" spans="2:2" ht="15.75" customHeight="1">
      <c r="B895" s="167"/>
    </row>
    <row r="896" spans="2:2" ht="15.75" customHeight="1">
      <c r="B896" s="167"/>
    </row>
    <row r="897" spans="2:2" ht="15.75" customHeight="1">
      <c r="B897" s="167"/>
    </row>
    <row r="898" spans="2:2" ht="15.75" customHeight="1">
      <c r="B898" s="167"/>
    </row>
    <row r="899" spans="2:2" ht="15.75" customHeight="1">
      <c r="B899" s="167"/>
    </row>
    <row r="900" spans="2:2" ht="15.75" customHeight="1">
      <c r="B900" s="167"/>
    </row>
    <row r="901" spans="2:2" ht="15.75" customHeight="1">
      <c r="B901" s="167"/>
    </row>
    <row r="902" spans="2:2" ht="15.75" customHeight="1">
      <c r="B902" s="167"/>
    </row>
    <row r="903" spans="2:2" ht="15.75" customHeight="1">
      <c r="B903" s="167"/>
    </row>
    <row r="904" spans="2:2" ht="15.75" customHeight="1">
      <c r="B904" s="167"/>
    </row>
    <row r="905" spans="2:2" ht="15.75" customHeight="1">
      <c r="B905" s="167"/>
    </row>
    <row r="906" spans="2:2" ht="15.75" customHeight="1">
      <c r="B906" s="167"/>
    </row>
    <row r="907" spans="2:2" ht="15.75" customHeight="1">
      <c r="B907" s="167"/>
    </row>
    <row r="908" spans="2:2" ht="15.75" customHeight="1">
      <c r="B908" s="167"/>
    </row>
    <row r="909" spans="2:2" ht="15.75" customHeight="1">
      <c r="B909" s="167"/>
    </row>
    <row r="910" spans="2:2" ht="15.75" customHeight="1">
      <c r="B910" s="167"/>
    </row>
    <row r="911" spans="2:2" ht="15.75" customHeight="1">
      <c r="B911" s="167"/>
    </row>
    <row r="912" spans="2:2" ht="15.75" customHeight="1">
      <c r="B912" s="167"/>
    </row>
    <row r="913" spans="2:2" ht="15.75" customHeight="1">
      <c r="B913" s="167"/>
    </row>
    <row r="914" spans="2:2" ht="15.75" customHeight="1">
      <c r="B914" s="167"/>
    </row>
    <row r="915" spans="2:2" ht="15.75" customHeight="1">
      <c r="B915" s="167"/>
    </row>
    <row r="916" spans="2:2" ht="15.75" customHeight="1">
      <c r="B916" s="167"/>
    </row>
    <row r="917" spans="2:2" ht="15.75" customHeight="1">
      <c r="B917" s="167"/>
    </row>
    <row r="918" spans="2:2" ht="15.75" customHeight="1">
      <c r="B918" s="167"/>
    </row>
    <row r="919" spans="2:2" ht="15.75" customHeight="1">
      <c r="B919" s="167"/>
    </row>
    <row r="920" spans="2:2" ht="15.75" customHeight="1">
      <c r="B920" s="167"/>
    </row>
    <row r="921" spans="2:2" ht="15.75" customHeight="1">
      <c r="B921" s="167"/>
    </row>
    <row r="922" spans="2:2" ht="15.75" customHeight="1">
      <c r="B922" s="167"/>
    </row>
    <row r="923" spans="2:2" ht="15.75" customHeight="1">
      <c r="B923" s="167"/>
    </row>
    <row r="924" spans="2:2" ht="15.75" customHeight="1">
      <c r="B924" s="167"/>
    </row>
    <row r="925" spans="2:2" ht="15.75" customHeight="1">
      <c r="B925" s="167"/>
    </row>
    <row r="926" spans="2:2" ht="15.75" customHeight="1">
      <c r="B926" s="167"/>
    </row>
    <row r="927" spans="2:2" ht="15.75" customHeight="1">
      <c r="B927" s="167"/>
    </row>
    <row r="928" spans="2:2" ht="15.75" customHeight="1">
      <c r="B928" s="167"/>
    </row>
    <row r="929" spans="2:2" ht="15.75" customHeight="1">
      <c r="B929" s="167"/>
    </row>
    <row r="930" spans="2:2" ht="15.75" customHeight="1">
      <c r="B930" s="167"/>
    </row>
    <row r="931" spans="2:2" ht="15.75" customHeight="1">
      <c r="B931" s="167"/>
    </row>
    <row r="932" spans="2:2" ht="15.75" customHeight="1">
      <c r="B932" s="167"/>
    </row>
    <row r="933" spans="2:2" ht="15.75" customHeight="1">
      <c r="B933" s="167"/>
    </row>
    <row r="934" spans="2:2" ht="15.75" customHeight="1">
      <c r="B934" s="167"/>
    </row>
    <row r="935" spans="2:2" ht="15.75" customHeight="1">
      <c r="B935" s="167"/>
    </row>
    <row r="936" spans="2:2" ht="15.75" customHeight="1">
      <c r="B936" s="167"/>
    </row>
    <row r="937" spans="2:2" ht="15.75" customHeight="1">
      <c r="B937" s="167"/>
    </row>
    <row r="938" spans="2:2" ht="15.75" customHeight="1">
      <c r="B938" s="167"/>
    </row>
    <row r="939" spans="2:2" ht="15.75" customHeight="1">
      <c r="B939" s="167"/>
    </row>
    <row r="940" spans="2:2" ht="15.75" customHeight="1">
      <c r="B940" s="167"/>
    </row>
    <row r="941" spans="2:2" ht="15.75" customHeight="1">
      <c r="B941" s="167"/>
    </row>
    <row r="942" spans="2:2" ht="15.75" customHeight="1">
      <c r="B942" s="167"/>
    </row>
    <row r="943" spans="2:2" ht="15.75" customHeight="1">
      <c r="B943" s="167"/>
    </row>
    <row r="944" spans="2:2" ht="15.75" customHeight="1">
      <c r="B944" s="167"/>
    </row>
    <row r="945" spans="2:2" ht="15.75" customHeight="1">
      <c r="B945" s="167"/>
    </row>
    <row r="946" spans="2:2" ht="15.75" customHeight="1">
      <c r="B946" s="167"/>
    </row>
    <row r="947" spans="2:2" ht="15.75" customHeight="1">
      <c r="B947" s="167"/>
    </row>
    <row r="948" spans="2:2" ht="15.75" customHeight="1">
      <c r="B948" s="167"/>
    </row>
    <row r="949" spans="2:2" ht="15.75" customHeight="1">
      <c r="B949" s="167"/>
    </row>
    <row r="950" spans="2:2" ht="15.75" customHeight="1">
      <c r="B950" s="167"/>
    </row>
    <row r="951" spans="2:2" ht="15.75" customHeight="1">
      <c r="B951" s="167"/>
    </row>
    <row r="952" spans="2:2" ht="15.75" customHeight="1">
      <c r="B952" s="167"/>
    </row>
    <row r="953" spans="2:2" ht="15.75" customHeight="1">
      <c r="B953" s="167"/>
    </row>
    <row r="954" spans="2:2" ht="15.75" customHeight="1">
      <c r="B954" s="167"/>
    </row>
    <row r="955" spans="2:2" ht="15.75" customHeight="1">
      <c r="B955" s="167"/>
    </row>
    <row r="956" spans="2:2" ht="15.75" customHeight="1">
      <c r="B956" s="167"/>
    </row>
    <row r="957" spans="2:2" ht="15.75" customHeight="1">
      <c r="B957" s="167"/>
    </row>
    <row r="958" spans="2:2" ht="15.75" customHeight="1">
      <c r="B958" s="167"/>
    </row>
    <row r="959" spans="2:2" ht="15.75" customHeight="1">
      <c r="B959" s="167"/>
    </row>
    <row r="960" spans="2:2" ht="15.75" customHeight="1">
      <c r="B960" s="167"/>
    </row>
    <row r="961" spans="2:2" ht="15.75" customHeight="1">
      <c r="B961" s="167"/>
    </row>
    <row r="962" spans="2:2" ht="15.75" customHeight="1">
      <c r="B962" s="167"/>
    </row>
    <row r="963" spans="2:2" ht="15.75" customHeight="1">
      <c r="B963" s="167"/>
    </row>
    <row r="964" spans="2:2" ht="15.75" customHeight="1">
      <c r="B964" s="167"/>
    </row>
    <row r="965" spans="2:2" ht="15.75" customHeight="1">
      <c r="B965" s="167"/>
    </row>
    <row r="966" spans="2:2" ht="15.75" customHeight="1">
      <c r="B966" s="167"/>
    </row>
    <row r="967" spans="2:2" ht="15.75" customHeight="1">
      <c r="B967" s="167"/>
    </row>
    <row r="968" spans="2:2" ht="15.75" customHeight="1">
      <c r="B968" s="167"/>
    </row>
    <row r="969" spans="2:2" ht="15.75" customHeight="1">
      <c r="B969" s="167"/>
    </row>
    <row r="970" spans="2:2" ht="15.75" customHeight="1">
      <c r="B970" s="167"/>
    </row>
    <row r="971" spans="2:2" ht="15.75" customHeight="1">
      <c r="B971" s="167"/>
    </row>
    <row r="972" spans="2:2" ht="15.75" customHeight="1">
      <c r="B972" s="167"/>
    </row>
    <row r="973" spans="2:2" ht="15.75" customHeight="1">
      <c r="B973" s="167"/>
    </row>
    <row r="974" spans="2:2" ht="15.75" customHeight="1">
      <c r="B974" s="167"/>
    </row>
    <row r="975" spans="2:2" ht="15.75" customHeight="1">
      <c r="B975" s="167"/>
    </row>
    <row r="976" spans="2:2" ht="15.75" customHeight="1">
      <c r="B976" s="167"/>
    </row>
    <row r="977" spans="2:2" ht="15.75" customHeight="1">
      <c r="B977" s="167"/>
    </row>
    <row r="978" spans="2:2" ht="15.75" customHeight="1">
      <c r="B978" s="167"/>
    </row>
    <row r="979" spans="2:2" ht="15.75" customHeight="1">
      <c r="B979" s="167"/>
    </row>
    <row r="980" spans="2:2" ht="15.75" customHeight="1">
      <c r="B980" s="167"/>
    </row>
    <row r="981" spans="2:2" ht="15.75" customHeight="1">
      <c r="B981" s="167"/>
    </row>
    <row r="982" spans="2:2" ht="15.75" customHeight="1">
      <c r="B982" s="167"/>
    </row>
    <row r="983" spans="2:2" ht="15.75" customHeight="1">
      <c r="B983" s="167"/>
    </row>
    <row r="984" spans="2:2" ht="15.75" customHeight="1">
      <c r="B984" s="167"/>
    </row>
    <row r="985" spans="2:2" ht="15.75" customHeight="1">
      <c r="B985" s="167"/>
    </row>
    <row r="986" spans="2:2" ht="15.75" customHeight="1">
      <c r="B986" s="167"/>
    </row>
    <row r="987" spans="2:2" ht="15.75" customHeight="1">
      <c r="B987" s="167"/>
    </row>
  </sheetData>
  <sheetProtection algorithmName="SHA-512" hashValue="FDzGEXv2Qd79QIOAUqIAbNJOTBsZBjQQDIXcYqKAKPsFYm4u5Q38H5wXw4fVXItPkgRxRJj/I9e9OVG/g5HSFg==" saltValue="5z6SXBdTQ89J/7nGz5WMyA==" spinCount="100000" sheet="1" objects="1" scenarios="1"/>
  <pageMargins left="0.7" right="0.7" top="0.75" bottom="0.75"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FDB940"/>
  </sheetPr>
  <dimension ref="A1:E43"/>
  <sheetViews>
    <sheetView showGridLines="0" zoomScaleNormal="100" workbookViewId="0">
      <pane ySplit="6" topLeftCell="A7" activePane="bottomLeft" state="frozen"/>
      <selection activeCell="F87" sqref="F87"/>
      <selection pane="bottomLeft" activeCell="B23" sqref="B23"/>
    </sheetView>
  </sheetViews>
  <sheetFormatPr baseColWidth="10" defaultColWidth="0" defaultRowHeight="15" zeroHeight="1"/>
  <cols>
    <col min="1" max="1" width="51.42578125" style="178" bestFit="1" customWidth="1"/>
    <col min="2" max="2" width="35" style="178" customWidth="1"/>
    <col min="3" max="3" width="21.7109375" style="178" customWidth="1"/>
    <col min="4" max="4" width="28" style="178" customWidth="1"/>
    <col min="5" max="5" width="5.140625" style="178" customWidth="1"/>
    <col min="6" max="16384" width="11.42578125" style="178" hidden="1"/>
  </cols>
  <sheetData>
    <row r="1" spans="1:4" ht="18" customHeight="1">
      <c r="A1" s="176"/>
      <c r="B1" s="176"/>
      <c r="C1" s="176"/>
      <c r="D1" s="176"/>
    </row>
    <row r="2" spans="1:4" ht="18" customHeight="1"/>
    <row r="3" spans="1:4" ht="18" customHeight="1">
      <c r="A3" s="176"/>
      <c r="B3" s="176"/>
      <c r="C3" s="176"/>
      <c r="D3" s="176"/>
    </row>
    <row r="4" spans="1:4" ht="18" customHeight="1">
      <c r="A4" s="177"/>
      <c r="B4" s="177"/>
      <c r="C4" s="177"/>
      <c r="D4" s="177"/>
    </row>
    <row r="5" spans="1:4" ht="18" customHeight="1">
      <c r="A5" s="177"/>
      <c r="B5" s="177"/>
      <c r="C5" s="177"/>
      <c r="D5" s="177"/>
    </row>
    <row r="6" spans="1:4" ht="18.95" customHeight="1">
      <c r="A6" s="179"/>
      <c r="B6" s="180"/>
      <c r="C6" s="179"/>
      <c r="D6" s="179"/>
    </row>
    <row r="7" spans="1:4" s="183" customFormat="1">
      <c r="A7" s="181"/>
      <c r="B7" s="182"/>
      <c r="C7" s="181"/>
      <c r="D7" s="181"/>
    </row>
    <row r="8" spans="1:4" s="183" customFormat="1">
      <c r="A8" s="181"/>
      <c r="B8" s="182"/>
      <c r="C8" s="181"/>
      <c r="D8" s="181"/>
    </row>
    <row r="9" spans="1:4">
      <c r="A9" s="184" t="s">
        <v>244</v>
      </c>
    </row>
    <row r="10" spans="1:4"/>
    <row r="11" spans="1:4" ht="23.25">
      <c r="A11" s="415" t="s">
        <v>148</v>
      </c>
      <c r="B11" s="415"/>
      <c r="C11" s="415"/>
      <c r="D11" s="415"/>
    </row>
    <row r="12" spans="1:4" ht="15.75" thickBot="1">
      <c r="A12" s="185" t="s">
        <v>111</v>
      </c>
      <c r="B12" s="423"/>
      <c r="C12" s="423"/>
      <c r="D12" s="423"/>
    </row>
    <row r="13" spans="1:4" ht="24" customHeight="1">
      <c r="A13" s="186" t="s">
        <v>110</v>
      </c>
      <c r="B13" s="424"/>
      <c r="C13" s="424"/>
      <c r="D13" s="424"/>
    </row>
    <row r="14" spans="1:4" ht="23.1" customHeight="1">
      <c r="A14" s="187" t="s">
        <v>147</v>
      </c>
      <c r="B14" s="425"/>
      <c r="C14" s="425"/>
      <c r="D14" s="425"/>
    </row>
    <row r="15" spans="1:4" ht="24" customHeight="1">
      <c r="A15" s="188" t="s">
        <v>215</v>
      </c>
      <c r="B15" s="425"/>
      <c r="C15" s="425"/>
      <c r="D15" s="425"/>
    </row>
    <row r="16" spans="1:4" ht="24.95" customHeight="1">
      <c r="A16" s="189" t="s">
        <v>216</v>
      </c>
      <c r="B16" s="425"/>
      <c r="C16" s="425"/>
      <c r="D16" s="425"/>
    </row>
    <row r="17" spans="1:5">
      <c r="A17" s="190"/>
      <c r="B17" s="201"/>
      <c r="C17" s="201"/>
      <c r="D17" s="201"/>
    </row>
    <row r="18" spans="1:5">
      <c r="A18" s="422" t="s">
        <v>264</v>
      </c>
      <c r="B18" s="416"/>
      <c r="C18" s="417"/>
      <c r="D18" s="417"/>
    </row>
    <row r="19" spans="1:5">
      <c r="A19" s="422"/>
      <c r="B19" s="418"/>
      <c r="C19" s="419"/>
      <c r="D19" s="419"/>
      <c r="E19" s="191"/>
    </row>
    <row r="20" spans="1:5">
      <c r="A20" s="422"/>
      <c r="B20" s="418"/>
      <c r="C20" s="419"/>
      <c r="D20" s="419"/>
    </row>
    <row r="21" spans="1:5">
      <c r="A21" s="422"/>
      <c r="B21" s="418"/>
      <c r="C21" s="419"/>
      <c r="D21" s="419"/>
    </row>
    <row r="22" spans="1:5">
      <c r="A22" s="422"/>
      <c r="B22" s="420"/>
      <c r="C22" s="421"/>
      <c r="D22" s="421"/>
    </row>
    <row r="23" spans="1:5">
      <c r="A23" s="192"/>
      <c r="B23" s="196"/>
    </row>
    <row r="24" spans="1:5" ht="21.95" customHeight="1">
      <c r="A24" s="199" t="s">
        <v>0</v>
      </c>
      <c r="B24" s="200"/>
      <c r="C24" s="203">
        <f>IFERROR((B24/B26),0)</f>
        <v>0</v>
      </c>
      <c r="D24" s="193"/>
    </row>
    <row r="25" spans="1:5" ht="21.95" customHeight="1">
      <c r="A25" s="198" t="s">
        <v>1</v>
      </c>
      <c r="B25" s="200"/>
      <c r="C25" s="203">
        <f>IFERROR((B25/B26),0)</f>
        <v>0</v>
      </c>
      <c r="D25" s="193"/>
    </row>
    <row r="26" spans="1:5" ht="23.1" customHeight="1">
      <c r="A26" s="198" t="s">
        <v>2</v>
      </c>
      <c r="B26" s="202">
        <f>+SUM(B24:B25)</f>
        <v>0</v>
      </c>
      <c r="C26" s="204">
        <f>+C24+C25</f>
        <v>0</v>
      </c>
      <c r="D26" s="193"/>
    </row>
    <row r="27" spans="1:5">
      <c r="A27" s="193"/>
      <c r="B27" s="197"/>
      <c r="C27" s="197"/>
      <c r="D27" s="193"/>
    </row>
    <row r="28" spans="1:5">
      <c r="A28" s="193"/>
      <c r="B28" s="193"/>
      <c r="C28" s="193"/>
      <c r="D28" s="193"/>
    </row>
    <row r="29" spans="1:5" s="195" customFormat="1" ht="6" customHeight="1">
      <c r="A29" s="194"/>
      <c r="B29" s="194"/>
      <c r="C29" s="194"/>
      <c r="D29" s="194"/>
    </row>
    <row r="30" spans="1:5">
      <c r="A30" s="193"/>
      <c r="B30" s="193"/>
      <c r="C30" s="193"/>
      <c r="D30" s="193"/>
    </row>
    <row r="31" spans="1:5"/>
    <row r="32" spans="1:5"/>
    <row r="33"/>
    <row r="34"/>
    <row r="35"/>
    <row r="36"/>
    <row r="37"/>
    <row r="38"/>
    <row r="39"/>
    <row r="40"/>
    <row r="41"/>
    <row r="42"/>
    <row r="43"/>
  </sheetData>
  <sheetProtection algorithmName="SHA-512" hashValue="yUkLFcVjocMasXnZBhQAU0VEL9lcceW4ZH6EXNEpzjgP23HWSWPsnq5bbpQRRBIQrxt6Xyf7cOJiteMXfIc+yg==" saltValue="q8iPnXVgEgThHEntf5Tg6g==" spinCount="100000" sheet="1" objects="1" scenarios="1"/>
  <protectedRanges>
    <protectedRange sqref="B24:B25 B18 B12:D16" name="Datos del proyecto"/>
  </protectedRanges>
  <mergeCells count="8">
    <mergeCell ref="A11:D11"/>
    <mergeCell ref="B18:D22"/>
    <mergeCell ref="A18:A22"/>
    <mergeCell ref="B12:D12"/>
    <mergeCell ref="B13:D13"/>
    <mergeCell ref="B14:D14"/>
    <mergeCell ref="B15:D15"/>
    <mergeCell ref="B16:D16"/>
  </mergeCells>
  <dataValidations count="3">
    <dataValidation type="whole" operator="greaterThan" allowBlank="1" showInputMessage="1" showErrorMessage="1" prompt="Digite el valor de la partida - Valor registrado en la plataforma Cocrea" sqref="B24 B25" xr:uid="{00000000-0002-0000-0200-000000000000}">
      <formula1>1000</formula1>
    </dataValidation>
    <dataValidation type="textLength" allowBlank="1" showInputMessage="1" showErrorMessage="1" sqref="B18:D22" xr:uid="{00000000-0002-0000-0200-000001000000}">
      <formula1>10</formula1>
      <formula2>1000</formula2>
    </dataValidation>
    <dataValidation type="whole" allowBlank="1" showInputMessage="1" showErrorMessage="1" errorTitle="ERROR" error="Solo registrar el número" prompt="Registre los meses de duración del proyecto" sqref="B14:D14" xr:uid="{00000000-0002-0000-0200-000002000000}">
      <formula1>1</formula1>
      <formula2>36</formula2>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FDB940"/>
  </sheetPr>
  <dimension ref="A1:E216"/>
  <sheetViews>
    <sheetView showGridLines="0" zoomScaleNormal="100" workbookViewId="0">
      <pane ySplit="6" topLeftCell="A7" activePane="bottomLeft" state="frozen"/>
      <selection activeCell="F87" sqref="F87"/>
      <selection pane="bottomLeft" activeCell="B13" sqref="B13"/>
    </sheetView>
  </sheetViews>
  <sheetFormatPr baseColWidth="10" defaultColWidth="0" defaultRowHeight="12.75" zeroHeight="1"/>
  <cols>
    <col min="1" max="1" width="23.85546875" style="375" bestFit="1" customWidth="1"/>
    <col min="2" max="2" width="35" style="377" customWidth="1"/>
    <col min="3" max="3" width="20.42578125" style="375" bestFit="1" customWidth="1"/>
    <col min="4" max="4" width="36.85546875" style="375" customWidth="1"/>
    <col min="5" max="5" width="11.42578125" style="375" hidden="1" customWidth="1"/>
    <col min="6" max="16384" width="11.42578125" style="375" hidden="1"/>
  </cols>
  <sheetData>
    <row r="1" spans="1:5">
      <c r="A1" s="373"/>
      <c r="B1" s="373"/>
      <c r="C1" s="373"/>
      <c r="D1" s="373"/>
      <c r="E1" s="374"/>
    </row>
    <row r="2" spans="1:5" ht="21.95" customHeight="1">
      <c r="A2" s="376"/>
      <c r="B2" s="376"/>
      <c r="C2" s="376"/>
      <c r="D2" s="376"/>
      <c r="E2" s="374"/>
    </row>
    <row r="3" spans="1:5">
      <c r="A3" s="373"/>
      <c r="B3" s="373"/>
      <c r="C3" s="373"/>
      <c r="D3" s="373"/>
      <c r="E3" s="374"/>
    </row>
    <row r="4" spans="1:5">
      <c r="A4" s="286"/>
      <c r="B4" s="286"/>
      <c r="C4" s="286"/>
      <c r="D4" s="286"/>
      <c r="E4" s="374"/>
    </row>
    <row r="5" spans="1:5">
      <c r="A5" s="286"/>
      <c r="B5" s="286"/>
      <c r="C5" s="286"/>
      <c r="D5" s="286"/>
      <c r="E5" s="374"/>
    </row>
    <row r="6" spans="1:5">
      <c r="E6" s="374"/>
    </row>
    <row r="7" spans="1:5" s="289" customFormat="1" ht="41.1" customHeight="1">
      <c r="A7" s="426" t="s">
        <v>283</v>
      </c>
      <c r="B7" s="426"/>
      <c r="C7" s="426"/>
      <c r="D7" s="426"/>
      <c r="E7" s="426"/>
    </row>
    <row r="8" spans="1:5">
      <c r="A8" s="305" t="s">
        <v>265</v>
      </c>
      <c r="B8" s="304" t="s">
        <v>266</v>
      </c>
      <c r="C8" s="305" t="s">
        <v>62</v>
      </c>
      <c r="D8" s="305" t="s">
        <v>63</v>
      </c>
    </row>
    <row r="9" spans="1:5">
      <c r="A9" s="378">
        <v>1</v>
      </c>
      <c r="B9" s="380" t="s">
        <v>282</v>
      </c>
      <c r="C9" s="379" t="s">
        <v>15</v>
      </c>
      <c r="D9" s="377"/>
    </row>
    <row r="10" spans="1:5">
      <c r="A10" s="378">
        <v>1</v>
      </c>
      <c r="B10" s="380" t="s">
        <v>282</v>
      </c>
      <c r="C10" s="379" t="s">
        <v>17</v>
      </c>
      <c r="D10" s="304"/>
    </row>
    <row r="11" spans="1:5">
      <c r="A11" s="305">
        <v>2</v>
      </c>
      <c r="C11" s="381" t="s">
        <v>20</v>
      </c>
      <c r="D11" s="377"/>
    </row>
    <row r="12" spans="1:5">
      <c r="A12" s="305" t="s">
        <v>146</v>
      </c>
      <c r="C12" s="381" t="s">
        <v>146</v>
      </c>
      <c r="D12" s="377"/>
    </row>
    <row r="13" spans="1:5">
      <c r="A13" s="305" t="s">
        <v>146</v>
      </c>
      <c r="C13" s="381" t="s">
        <v>146</v>
      </c>
      <c r="D13" s="377"/>
    </row>
    <row r="14" spans="1:5">
      <c r="A14" s="305" t="s">
        <v>146</v>
      </c>
      <c r="C14" s="381" t="s">
        <v>146</v>
      </c>
      <c r="D14" s="377"/>
    </row>
    <row r="15" spans="1:5">
      <c r="A15" s="305" t="s">
        <v>146</v>
      </c>
      <c r="C15" s="381" t="s">
        <v>146</v>
      </c>
      <c r="D15" s="377"/>
    </row>
    <row r="16" spans="1:5">
      <c r="A16" s="305" t="s">
        <v>146</v>
      </c>
      <c r="C16" s="381" t="s">
        <v>146</v>
      </c>
      <c r="D16" s="377"/>
    </row>
    <row r="17" spans="1:4">
      <c r="A17" s="305" t="s">
        <v>146</v>
      </c>
      <c r="C17" s="381" t="s">
        <v>146</v>
      </c>
      <c r="D17" s="377"/>
    </row>
    <row r="18" spans="1:4">
      <c r="A18" s="305" t="s">
        <v>146</v>
      </c>
      <c r="C18" s="381" t="s">
        <v>146</v>
      </c>
      <c r="D18" s="377"/>
    </row>
    <row r="19" spans="1:4">
      <c r="A19" s="305" t="s">
        <v>146</v>
      </c>
      <c r="C19" s="381" t="s">
        <v>146</v>
      </c>
      <c r="D19" s="377"/>
    </row>
    <row r="20" spans="1:4">
      <c r="A20" s="305" t="s">
        <v>146</v>
      </c>
      <c r="C20" s="381" t="s">
        <v>146</v>
      </c>
      <c r="D20" s="377"/>
    </row>
    <row r="21" spans="1:4">
      <c r="A21" s="305" t="s">
        <v>146</v>
      </c>
      <c r="C21" s="381" t="s">
        <v>146</v>
      </c>
      <c r="D21" s="377"/>
    </row>
    <row r="22" spans="1:4">
      <c r="A22" s="305" t="s">
        <v>146</v>
      </c>
      <c r="C22" s="381" t="s">
        <v>146</v>
      </c>
      <c r="D22" s="377"/>
    </row>
    <row r="23" spans="1:4">
      <c r="A23" s="305" t="s">
        <v>146</v>
      </c>
      <c r="C23" s="381" t="s">
        <v>146</v>
      </c>
      <c r="D23" s="377"/>
    </row>
    <row r="24" spans="1:4">
      <c r="A24" s="305" t="s">
        <v>146</v>
      </c>
      <c r="C24" s="381" t="s">
        <v>146</v>
      </c>
      <c r="D24" s="377"/>
    </row>
    <row r="25" spans="1:4">
      <c r="A25" s="305" t="s">
        <v>146</v>
      </c>
      <c r="C25" s="381" t="s">
        <v>146</v>
      </c>
      <c r="D25" s="377"/>
    </row>
    <row r="26" spans="1:4">
      <c r="A26" s="305" t="s">
        <v>146</v>
      </c>
      <c r="C26" s="381" t="s">
        <v>146</v>
      </c>
      <c r="D26" s="377"/>
    </row>
    <row r="27" spans="1:4">
      <c r="A27" s="305" t="s">
        <v>146</v>
      </c>
      <c r="C27" s="381" t="s">
        <v>146</v>
      </c>
      <c r="D27" s="377"/>
    </row>
    <row r="28" spans="1:4">
      <c r="A28" s="305" t="s">
        <v>146</v>
      </c>
      <c r="C28" s="381" t="s">
        <v>146</v>
      </c>
      <c r="D28" s="377"/>
    </row>
    <row r="29" spans="1:4">
      <c r="A29" s="305" t="s">
        <v>146</v>
      </c>
      <c r="C29" s="381" t="s">
        <v>146</v>
      </c>
      <c r="D29" s="377"/>
    </row>
    <row r="30" spans="1:4">
      <c r="A30" s="305" t="s">
        <v>146</v>
      </c>
      <c r="C30" s="381" t="s">
        <v>146</v>
      </c>
      <c r="D30" s="377"/>
    </row>
    <row r="31" spans="1:4">
      <c r="A31" s="305" t="s">
        <v>146</v>
      </c>
      <c r="C31" s="381" t="s">
        <v>146</v>
      </c>
      <c r="D31" s="377"/>
    </row>
    <row r="32" spans="1:4">
      <c r="A32" s="305" t="s">
        <v>146</v>
      </c>
      <c r="C32" s="381" t="s">
        <v>146</v>
      </c>
      <c r="D32" s="377"/>
    </row>
    <row r="33" spans="1:4">
      <c r="A33" s="305" t="s">
        <v>146</v>
      </c>
      <c r="C33" s="381" t="s">
        <v>146</v>
      </c>
      <c r="D33" s="377"/>
    </row>
    <row r="34" spans="1:4">
      <c r="A34" s="305" t="s">
        <v>146</v>
      </c>
      <c r="C34" s="381" t="s">
        <v>146</v>
      </c>
      <c r="D34" s="377"/>
    </row>
    <row r="35" spans="1:4">
      <c r="A35" s="305" t="s">
        <v>146</v>
      </c>
      <c r="C35" s="381" t="s">
        <v>146</v>
      </c>
      <c r="D35" s="377"/>
    </row>
    <row r="36" spans="1:4">
      <c r="A36" s="305" t="s">
        <v>146</v>
      </c>
      <c r="C36" s="381" t="s">
        <v>146</v>
      </c>
      <c r="D36" s="377"/>
    </row>
    <row r="37" spans="1:4">
      <c r="A37" s="305" t="s">
        <v>146</v>
      </c>
      <c r="C37" s="381" t="s">
        <v>146</v>
      </c>
      <c r="D37" s="377"/>
    </row>
    <row r="38" spans="1:4">
      <c r="A38" s="305" t="s">
        <v>146</v>
      </c>
      <c r="C38" s="381" t="s">
        <v>146</v>
      </c>
      <c r="D38" s="377"/>
    </row>
    <row r="39" spans="1:4">
      <c r="A39" s="305" t="s">
        <v>146</v>
      </c>
      <c r="C39" s="381" t="s">
        <v>146</v>
      </c>
      <c r="D39" s="377"/>
    </row>
    <row r="40" spans="1:4">
      <c r="A40" s="305" t="s">
        <v>146</v>
      </c>
      <c r="C40" s="381" t="s">
        <v>146</v>
      </c>
      <c r="D40" s="377"/>
    </row>
    <row r="41" spans="1:4">
      <c r="A41" s="305" t="s">
        <v>146</v>
      </c>
      <c r="C41" s="381" t="s">
        <v>146</v>
      </c>
      <c r="D41" s="377"/>
    </row>
    <row r="42" spans="1:4">
      <c r="A42" s="305" t="s">
        <v>146</v>
      </c>
      <c r="C42" s="381" t="s">
        <v>146</v>
      </c>
      <c r="D42" s="377"/>
    </row>
    <row r="43" spans="1:4">
      <c r="A43" s="305" t="s">
        <v>146</v>
      </c>
      <c r="C43" s="381" t="s">
        <v>146</v>
      </c>
      <c r="D43" s="377"/>
    </row>
    <row r="44" spans="1:4">
      <c r="A44" s="305" t="s">
        <v>146</v>
      </c>
      <c r="C44" s="381" t="s">
        <v>146</v>
      </c>
      <c r="D44" s="377"/>
    </row>
    <row r="45" spans="1:4">
      <c r="A45" s="305" t="s">
        <v>146</v>
      </c>
      <c r="C45" s="381" t="s">
        <v>146</v>
      </c>
      <c r="D45" s="377"/>
    </row>
    <row r="46" spans="1:4">
      <c r="A46" s="305" t="s">
        <v>146</v>
      </c>
      <c r="C46" s="381" t="s">
        <v>146</v>
      </c>
      <c r="D46" s="377"/>
    </row>
    <row r="47" spans="1:4">
      <c r="A47" s="305" t="s">
        <v>146</v>
      </c>
      <c r="C47" s="381" t="s">
        <v>146</v>
      </c>
      <c r="D47" s="377"/>
    </row>
    <row r="48" spans="1:4">
      <c r="A48" s="305" t="s">
        <v>146</v>
      </c>
      <c r="C48" s="381" t="s">
        <v>146</v>
      </c>
      <c r="D48" s="377"/>
    </row>
    <row r="49" spans="1:4">
      <c r="A49" s="305" t="s">
        <v>146</v>
      </c>
      <c r="C49" s="381" t="s">
        <v>146</v>
      </c>
      <c r="D49" s="377"/>
    </row>
    <row r="50" spans="1:4">
      <c r="A50" s="305" t="s">
        <v>146</v>
      </c>
      <c r="C50" s="381" t="s">
        <v>146</v>
      </c>
      <c r="D50" s="377"/>
    </row>
    <row r="51" spans="1:4">
      <c r="A51" s="305" t="s">
        <v>146</v>
      </c>
      <c r="C51" s="381" t="s">
        <v>146</v>
      </c>
      <c r="D51" s="377"/>
    </row>
    <row r="52" spans="1:4">
      <c r="A52" s="305" t="s">
        <v>146</v>
      </c>
      <c r="C52" s="381" t="s">
        <v>146</v>
      </c>
      <c r="D52" s="377"/>
    </row>
    <row r="53" spans="1:4">
      <c r="A53" s="305" t="s">
        <v>146</v>
      </c>
      <c r="C53" s="381" t="s">
        <v>146</v>
      </c>
      <c r="D53" s="377"/>
    </row>
    <row r="54" spans="1:4">
      <c r="A54" s="305" t="s">
        <v>146</v>
      </c>
      <c r="C54" s="381" t="s">
        <v>146</v>
      </c>
      <c r="D54" s="377"/>
    </row>
    <row r="55" spans="1:4">
      <c r="A55" s="305" t="s">
        <v>146</v>
      </c>
      <c r="C55" s="381" t="s">
        <v>146</v>
      </c>
      <c r="D55" s="377"/>
    </row>
    <row r="56" spans="1:4">
      <c r="A56" s="305" t="s">
        <v>146</v>
      </c>
      <c r="C56" s="381" t="s">
        <v>146</v>
      </c>
      <c r="D56" s="377"/>
    </row>
    <row r="57" spans="1:4">
      <c r="A57" s="305" t="s">
        <v>146</v>
      </c>
      <c r="C57" s="381" t="s">
        <v>146</v>
      </c>
      <c r="D57" s="377"/>
    </row>
    <row r="58" spans="1:4">
      <c r="A58" s="305" t="s">
        <v>146</v>
      </c>
      <c r="C58" s="381" t="s">
        <v>146</v>
      </c>
      <c r="D58" s="377"/>
    </row>
    <row r="59" spans="1:4">
      <c r="A59" s="305" t="s">
        <v>146</v>
      </c>
      <c r="C59" s="381" t="s">
        <v>146</v>
      </c>
      <c r="D59" s="377"/>
    </row>
    <row r="60" spans="1:4">
      <c r="A60" s="305" t="s">
        <v>146</v>
      </c>
      <c r="C60" s="381" t="s">
        <v>146</v>
      </c>
      <c r="D60" s="377"/>
    </row>
    <row r="61" spans="1:4">
      <c r="A61" s="305" t="s">
        <v>146</v>
      </c>
      <c r="C61" s="381" t="s">
        <v>146</v>
      </c>
      <c r="D61" s="377"/>
    </row>
    <row r="62" spans="1:4">
      <c r="A62" s="305" t="s">
        <v>146</v>
      </c>
      <c r="C62" s="381" t="s">
        <v>146</v>
      </c>
      <c r="D62" s="377"/>
    </row>
    <row r="63" spans="1:4">
      <c r="A63" s="305" t="s">
        <v>146</v>
      </c>
      <c r="C63" s="381" t="s">
        <v>146</v>
      </c>
      <c r="D63" s="377"/>
    </row>
    <row r="64" spans="1:4">
      <c r="A64" s="305" t="s">
        <v>146</v>
      </c>
      <c r="C64" s="381" t="s">
        <v>146</v>
      </c>
      <c r="D64" s="377"/>
    </row>
    <row r="65" spans="1:4">
      <c r="A65" s="305" t="s">
        <v>146</v>
      </c>
      <c r="C65" s="381" t="s">
        <v>146</v>
      </c>
      <c r="D65" s="377"/>
    </row>
    <row r="66" spans="1:4">
      <c r="A66" s="305" t="s">
        <v>146</v>
      </c>
      <c r="C66" s="381" t="s">
        <v>146</v>
      </c>
      <c r="D66" s="377"/>
    </row>
    <row r="67" spans="1:4">
      <c r="A67" s="305" t="s">
        <v>146</v>
      </c>
      <c r="C67" s="381" t="s">
        <v>146</v>
      </c>
      <c r="D67" s="377"/>
    </row>
    <row r="68" spans="1:4">
      <c r="A68" s="305" t="s">
        <v>146</v>
      </c>
      <c r="C68" s="381" t="s">
        <v>146</v>
      </c>
      <c r="D68" s="377"/>
    </row>
    <row r="69" spans="1:4">
      <c r="A69" s="305" t="s">
        <v>146</v>
      </c>
      <c r="C69" s="381" t="s">
        <v>146</v>
      </c>
      <c r="D69" s="377"/>
    </row>
    <row r="70" spans="1:4">
      <c r="A70" s="305" t="s">
        <v>146</v>
      </c>
      <c r="C70" s="381" t="s">
        <v>146</v>
      </c>
      <c r="D70" s="377"/>
    </row>
    <row r="71" spans="1:4">
      <c r="A71" s="305" t="s">
        <v>146</v>
      </c>
      <c r="C71" s="381" t="s">
        <v>146</v>
      </c>
      <c r="D71" s="377"/>
    </row>
    <row r="72" spans="1:4">
      <c r="A72" s="305" t="s">
        <v>146</v>
      </c>
      <c r="C72" s="381" t="s">
        <v>146</v>
      </c>
      <c r="D72" s="377"/>
    </row>
    <row r="73" spans="1:4">
      <c r="A73" s="305" t="s">
        <v>146</v>
      </c>
      <c r="C73" s="381" t="s">
        <v>146</v>
      </c>
      <c r="D73" s="377"/>
    </row>
    <row r="74" spans="1:4">
      <c r="A74" s="305" t="s">
        <v>146</v>
      </c>
      <c r="C74" s="381" t="s">
        <v>146</v>
      </c>
      <c r="D74" s="377"/>
    </row>
    <row r="75" spans="1:4">
      <c r="A75" s="305" t="s">
        <v>146</v>
      </c>
      <c r="C75" s="381" t="s">
        <v>146</v>
      </c>
      <c r="D75" s="377"/>
    </row>
    <row r="76" spans="1:4">
      <c r="A76" s="305" t="s">
        <v>146</v>
      </c>
      <c r="C76" s="381" t="s">
        <v>146</v>
      </c>
      <c r="D76" s="377"/>
    </row>
    <row r="77" spans="1:4">
      <c r="A77" s="305" t="s">
        <v>146</v>
      </c>
      <c r="C77" s="381" t="s">
        <v>146</v>
      </c>
      <c r="D77" s="377"/>
    </row>
    <row r="78" spans="1:4">
      <c r="A78" s="305" t="s">
        <v>146</v>
      </c>
      <c r="C78" s="381" t="s">
        <v>146</v>
      </c>
      <c r="D78" s="377"/>
    </row>
    <row r="79" spans="1:4">
      <c r="A79" s="305" t="s">
        <v>146</v>
      </c>
      <c r="C79" s="381" t="s">
        <v>146</v>
      </c>
      <c r="D79" s="377"/>
    </row>
    <row r="80" spans="1:4">
      <c r="A80" s="305" t="s">
        <v>146</v>
      </c>
      <c r="C80" s="381" t="s">
        <v>146</v>
      </c>
      <c r="D80" s="377"/>
    </row>
    <row r="81" spans="1:4">
      <c r="A81" s="305" t="s">
        <v>146</v>
      </c>
      <c r="C81" s="381" t="s">
        <v>146</v>
      </c>
      <c r="D81" s="377"/>
    </row>
    <row r="82" spans="1:4">
      <c r="A82" s="305" t="s">
        <v>146</v>
      </c>
      <c r="C82" s="381" t="s">
        <v>146</v>
      </c>
      <c r="D82" s="377"/>
    </row>
    <row r="83" spans="1:4">
      <c r="A83" s="305" t="s">
        <v>146</v>
      </c>
      <c r="C83" s="381" t="s">
        <v>146</v>
      </c>
      <c r="D83" s="377"/>
    </row>
    <row r="84" spans="1:4">
      <c r="A84" s="305" t="s">
        <v>146</v>
      </c>
      <c r="C84" s="381" t="s">
        <v>146</v>
      </c>
      <c r="D84" s="377"/>
    </row>
    <row r="85" spans="1:4">
      <c r="A85" s="305" t="s">
        <v>146</v>
      </c>
      <c r="C85" s="381" t="s">
        <v>146</v>
      </c>
      <c r="D85" s="377"/>
    </row>
    <row r="86" spans="1:4">
      <c r="A86" s="305" t="s">
        <v>146</v>
      </c>
      <c r="C86" s="381" t="s">
        <v>146</v>
      </c>
      <c r="D86" s="377"/>
    </row>
    <row r="87" spans="1:4">
      <c r="A87" s="305" t="s">
        <v>146</v>
      </c>
      <c r="C87" s="381" t="s">
        <v>146</v>
      </c>
      <c r="D87" s="377"/>
    </row>
    <row r="88" spans="1:4">
      <c r="A88" s="305" t="s">
        <v>146</v>
      </c>
      <c r="C88" s="381" t="s">
        <v>146</v>
      </c>
      <c r="D88" s="377"/>
    </row>
    <row r="89" spans="1:4">
      <c r="A89" s="305" t="s">
        <v>146</v>
      </c>
      <c r="C89" s="381" t="s">
        <v>146</v>
      </c>
      <c r="D89" s="377"/>
    </row>
    <row r="90" spans="1:4">
      <c r="A90" s="305" t="s">
        <v>146</v>
      </c>
      <c r="C90" s="381" t="s">
        <v>146</v>
      </c>
      <c r="D90" s="377"/>
    </row>
    <row r="91" spans="1:4">
      <c r="A91" s="305" t="s">
        <v>146</v>
      </c>
      <c r="C91" s="381" t="s">
        <v>146</v>
      </c>
      <c r="D91" s="377"/>
    </row>
    <row r="92" spans="1:4">
      <c r="A92" s="305" t="s">
        <v>146</v>
      </c>
      <c r="C92" s="381" t="s">
        <v>146</v>
      </c>
      <c r="D92" s="377"/>
    </row>
    <row r="93" spans="1:4">
      <c r="A93" s="305" t="s">
        <v>146</v>
      </c>
      <c r="C93" s="381" t="s">
        <v>146</v>
      </c>
      <c r="D93" s="377"/>
    </row>
    <row r="94" spans="1:4">
      <c r="A94" s="305" t="s">
        <v>146</v>
      </c>
      <c r="C94" s="381" t="s">
        <v>146</v>
      </c>
      <c r="D94" s="377"/>
    </row>
    <row r="95" spans="1:4">
      <c r="A95" s="305" t="s">
        <v>146</v>
      </c>
      <c r="C95" s="381" t="s">
        <v>146</v>
      </c>
      <c r="D95" s="377"/>
    </row>
    <row r="96" spans="1:4">
      <c r="A96" s="305" t="s">
        <v>146</v>
      </c>
      <c r="C96" s="381" t="s">
        <v>146</v>
      </c>
      <c r="D96" s="377"/>
    </row>
    <row r="97" spans="1:4">
      <c r="A97" s="305" t="s">
        <v>146</v>
      </c>
      <c r="C97" s="381" t="s">
        <v>146</v>
      </c>
      <c r="D97" s="377"/>
    </row>
    <row r="98" spans="1:4">
      <c r="A98" s="305" t="s">
        <v>146</v>
      </c>
      <c r="C98" s="381" t="s">
        <v>146</v>
      </c>
      <c r="D98" s="377"/>
    </row>
    <row r="99" spans="1:4">
      <c r="A99" s="305" t="s">
        <v>146</v>
      </c>
      <c r="C99" s="381" t="s">
        <v>146</v>
      </c>
      <c r="D99" s="377"/>
    </row>
    <row r="100" spans="1:4">
      <c r="A100" s="305" t="s">
        <v>146</v>
      </c>
      <c r="C100" s="381" t="s">
        <v>146</v>
      </c>
      <c r="D100" s="377"/>
    </row>
    <row r="101" spans="1:4">
      <c r="A101" s="305" t="s">
        <v>146</v>
      </c>
      <c r="C101" s="381" t="s">
        <v>146</v>
      </c>
      <c r="D101" s="377"/>
    </row>
    <row r="102" spans="1:4">
      <c r="A102" s="305" t="s">
        <v>146</v>
      </c>
      <c r="C102" s="381" t="s">
        <v>146</v>
      </c>
      <c r="D102" s="377"/>
    </row>
    <row r="103" spans="1:4">
      <c r="A103" s="305" t="s">
        <v>146</v>
      </c>
      <c r="C103" s="381" t="s">
        <v>146</v>
      </c>
      <c r="D103" s="377"/>
    </row>
    <row r="104" spans="1:4">
      <c r="A104" s="305" t="s">
        <v>146</v>
      </c>
      <c r="C104" s="381" t="s">
        <v>146</v>
      </c>
      <c r="D104" s="377"/>
    </row>
    <row r="105" spans="1:4">
      <c r="A105" s="305" t="s">
        <v>146</v>
      </c>
      <c r="C105" s="381" t="s">
        <v>146</v>
      </c>
      <c r="D105" s="377"/>
    </row>
    <row r="106" spans="1:4">
      <c r="A106" s="305" t="s">
        <v>146</v>
      </c>
      <c r="C106" s="381" t="s">
        <v>146</v>
      </c>
      <c r="D106" s="377"/>
    </row>
    <row r="107" spans="1:4">
      <c r="A107" s="305" t="s">
        <v>146</v>
      </c>
      <c r="C107" s="381" t="s">
        <v>146</v>
      </c>
      <c r="D107" s="377"/>
    </row>
    <row r="108" spans="1:4">
      <c r="A108" s="305" t="s">
        <v>146</v>
      </c>
      <c r="C108" s="381" t="s">
        <v>146</v>
      </c>
      <c r="D108" s="377"/>
    </row>
    <row r="109" spans="1:4">
      <c r="A109" s="305" t="s">
        <v>146</v>
      </c>
      <c r="C109" s="381" t="s">
        <v>146</v>
      </c>
      <c r="D109" s="377"/>
    </row>
    <row r="110" spans="1:4">
      <c r="A110" s="305" t="s">
        <v>146</v>
      </c>
      <c r="C110" s="381" t="s">
        <v>146</v>
      </c>
      <c r="D110" s="377"/>
    </row>
    <row r="111" spans="1:4">
      <c r="A111" s="305" t="s">
        <v>146</v>
      </c>
      <c r="C111" s="381" t="s">
        <v>146</v>
      </c>
      <c r="D111" s="377"/>
    </row>
    <row r="112" spans="1:4">
      <c r="A112" s="305" t="s">
        <v>146</v>
      </c>
      <c r="C112" s="381" t="s">
        <v>146</v>
      </c>
      <c r="D112" s="377"/>
    </row>
    <row r="113" spans="1:4">
      <c r="A113" s="305" t="s">
        <v>146</v>
      </c>
      <c r="C113" s="381" t="s">
        <v>146</v>
      </c>
      <c r="D113" s="377"/>
    </row>
    <row r="114" spans="1:4">
      <c r="A114" s="305" t="s">
        <v>146</v>
      </c>
      <c r="C114" s="381" t="s">
        <v>146</v>
      </c>
      <c r="D114" s="377"/>
    </row>
    <row r="115" spans="1:4">
      <c r="A115" s="305" t="s">
        <v>146</v>
      </c>
      <c r="C115" s="381" t="s">
        <v>146</v>
      </c>
      <c r="D115" s="377"/>
    </row>
    <row r="116" spans="1:4">
      <c r="A116" s="305" t="s">
        <v>146</v>
      </c>
      <c r="C116" s="381" t="s">
        <v>146</v>
      </c>
      <c r="D116" s="377"/>
    </row>
    <row r="117" spans="1:4">
      <c r="A117" s="305" t="s">
        <v>146</v>
      </c>
      <c r="C117" s="381" t="s">
        <v>146</v>
      </c>
      <c r="D117" s="377"/>
    </row>
    <row r="118" spans="1:4">
      <c r="A118" s="305" t="s">
        <v>146</v>
      </c>
      <c r="C118" s="381" t="s">
        <v>146</v>
      </c>
      <c r="D118" s="377"/>
    </row>
    <row r="119" spans="1:4">
      <c r="A119" s="305" t="s">
        <v>146</v>
      </c>
      <c r="C119" s="381" t="s">
        <v>146</v>
      </c>
      <c r="D119" s="377"/>
    </row>
    <row r="120" spans="1:4">
      <c r="A120" s="305" t="s">
        <v>146</v>
      </c>
      <c r="C120" s="381" t="s">
        <v>146</v>
      </c>
      <c r="D120" s="377"/>
    </row>
    <row r="121" spans="1:4">
      <c r="A121" s="305" t="s">
        <v>146</v>
      </c>
      <c r="C121" s="381" t="s">
        <v>146</v>
      </c>
      <c r="D121" s="377"/>
    </row>
    <row r="122" spans="1:4">
      <c r="A122" s="305" t="s">
        <v>146</v>
      </c>
      <c r="C122" s="381" t="s">
        <v>146</v>
      </c>
      <c r="D122" s="377"/>
    </row>
    <row r="123" spans="1:4">
      <c r="A123" s="305" t="s">
        <v>146</v>
      </c>
      <c r="C123" s="381" t="s">
        <v>146</v>
      </c>
      <c r="D123" s="377"/>
    </row>
    <row r="124" spans="1:4">
      <c r="A124" s="305" t="s">
        <v>146</v>
      </c>
      <c r="C124" s="381" t="s">
        <v>146</v>
      </c>
      <c r="D124" s="377"/>
    </row>
    <row r="125" spans="1:4">
      <c r="A125" s="305" t="s">
        <v>146</v>
      </c>
      <c r="C125" s="381" t="s">
        <v>146</v>
      </c>
      <c r="D125" s="377"/>
    </row>
    <row r="126" spans="1:4">
      <c r="A126" s="305" t="s">
        <v>146</v>
      </c>
      <c r="C126" s="381" t="s">
        <v>146</v>
      </c>
      <c r="D126" s="377"/>
    </row>
    <row r="127" spans="1:4">
      <c r="A127" s="305" t="s">
        <v>146</v>
      </c>
      <c r="C127" s="381" t="s">
        <v>146</v>
      </c>
      <c r="D127" s="377"/>
    </row>
    <row r="128" spans="1:4">
      <c r="A128" s="305" t="s">
        <v>146</v>
      </c>
      <c r="C128" s="381" t="s">
        <v>146</v>
      </c>
      <c r="D128" s="377"/>
    </row>
    <row r="129" spans="1:4">
      <c r="A129" s="305" t="s">
        <v>146</v>
      </c>
      <c r="C129" s="381" t="s">
        <v>146</v>
      </c>
      <c r="D129" s="377"/>
    </row>
    <row r="130" spans="1:4">
      <c r="A130" s="305" t="s">
        <v>146</v>
      </c>
      <c r="C130" s="381" t="s">
        <v>146</v>
      </c>
      <c r="D130" s="377"/>
    </row>
    <row r="131" spans="1:4">
      <c r="A131" s="305" t="s">
        <v>146</v>
      </c>
      <c r="C131" s="381" t="s">
        <v>146</v>
      </c>
      <c r="D131" s="377"/>
    </row>
    <row r="132" spans="1:4">
      <c r="A132" s="305" t="s">
        <v>146</v>
      </c>
      <c r="C132" s="381" t="s">
        <v>146</v>
      </c>
      <c r="D132" s="377"/>
    </row>
    <row r="133" spans="1:4">
      <c r="A133" s="305" t="s">
        <v>146</v>
      </c>
      <c r="C133" s="381" t="s">
        <v>146</v>
      </c>
      <c r="D133" s="377"/>
    </row>
    <row r="134" spans="1:4">
      <c r="A134" s="305" t="s">
        <v>146</v>
      </c>
      <c r="C134" s="381" t="s">
        <v>146</v>
      </c>
      <c r="D134" s="377"/>
    </row>
    <row r="135" spans="1:4">
      <c r="A135" s="305" t="s">
        <v>146</v>
      </c>
      <c r="C135" s="381" t="s">
        <v>146</v>
      </c>
      <c r="D135" s="377"/>
    </row>
    <row r="136" spans="1:4">
      <c r="A136" s="305" t="s">
        <v>146</v>
      </c>
      <c r="C136" s="381" t="s">
        <v>146</v>
      </c>
      <c r="D136" s="377"/>
    </row>
    <row r="137" spans="1:4">
      <c r="A137" s="305" t="s">
        <v>146</v>
      </c>
      <c r="C137" s="381" t="s">
        <v>146</v>
      </c>
      <c r="D137" s="377"/>
    </row>
    <row r="138" spans="1:4">
      <c r="A138" s="305" t="s">
        <v>146</v>
      </c>
      <c r="C138" s="381" t="s">
        <v>146</v>
      </c>
      <c r="D138" s="377"/>
    </row>
    <row r="139" spans="1:4">
      <c r="A139" s="305" t="s">
        <v>146</v>
      </c>
      <c r="C139" s="381" t="s">
        <v>146</v>
      </c>
      <c r="D139" s="377"/>
    </row>
    <row r="140" spans="1:4">
      <c r="A140" s="305" t="s">
        <v>146</v>
      </c>
      <c r="C140" s="381" t="s">
        <v>146</v>
      </c>
      <c r="D140" s="377"/>
    </row>
    <row r="141" spans="1:4">
      <c r="A141" s="305" t="s">
        <v>146</v>
      </c>
      <c r="C141" s="381" t="s">
        <v>146</v>
      </c>
      <c r="D141" s="377"/>
    </row>
    <row r="142" spans="1:4">
      <c r="A142" s="305" t="s">
        <v>146</v>
      </c>
      <c r="C142" s="381" t="s">
        <v>146</v>
      </c>
      <c r="D142" s="377"/>
    </row>
    <row r="143" spans="1:4">
      <c r="A143" s="305" t="s">
        <v>146</v>
      </c>
      <c r="C143" s="381" t="s">
        <v>146</v>
      </c>
      <c r="D143" s="377"/>
    </row>
    <row r="144" spans="1:4">
      <c r="A144" s="305" t="s">
        <v>146</v>
      </c>
      <c r="C144" s="381" t="s">
        <v>146</v>
      </c>
      <c r="D144" s="377"/>
    </row>
    <row r="145" spans="1:4">
      <c r="A145" s="305" t="s">
        <v>146</v>
      </c>
      <c r="C145" s="381" t="s">
        <v>146</v>
      </c>
      <c r="D145" s="377"/>
    </row>
    <row r="146" spans="1:4">
      <c r="A146" s="305" t="s">
        <v>146</v>
      </c>
      <c r="C146" s="381" t="s">
        <v>146</v>
      </c>
      <c r="D146" s="377"/>
    </row>
    <row r="147" spans="1:4">
      <c r="A147" s="305" t="s">
        <v>146</v>
      </c>
      <c r="C147" s="381" t="s">
        <v>146</v>
      </c>
      <c r="D147" s="377"/>
    </row>
    <row r="148" spans="1:4">
      <c r="A148" s="305" t="s">
        <v>146</v>
      </c>
      <c r="C148" s="381" t="s">
        <v>146</v>
      </c>
      <c r="D148" s="377"/>
    </row>
    <row r="149" spans="1:4">
      <c r="A149" s="305" t="s">
        <v>146</v>
      </c>
      <c r="C149" s="381" t="s">
        <v>146</v>
      </c>
      <c r="D149" s="377"/>
    </row>
    <row r="150" spans="1:4">
      <c r="A150" s="305" t="s">
        <v>146</v>
      </c>
      <c r="C150" s="381" t="s">
        <v>146</v>
      </c>
      <c r="D150" s="377"/>
    </row>
    <row r="151" spans="1:4">
      <c r="A151" s="305" t="s">
        <v>146</v>
      </c>
      <c r="C151" s="381" t="s">
        <v>146</v>
      </c>
      <c r="D151" s="377"/>
    </row>
    <row r="152" spans="1:4">
      <c r="A152" s="305" t="s">
        <v>146</v>
      </c>
      <c r="C152" s="381" t="s">
        <v>146</v>
      </c>
      <c r="D152" s="377"/>
    </row>
    <row r="153" spans="1:4">
      <c r="A153" s="305" t="s">
        <v>146</v>
      </c>
      <c r="C153" s="381" t="s">
        <v>146</v>
      </c>
      <c r="D153" s="377"/>
    </row>
    <row r="154" spans="1:4">
      <c r="A154" s="305" t="s">
        <v>146</v>
      </c>
      <c r="C154" s="381" t="s">
        <v>146</v>
      </c>
      <c r="D154" s="377"/>
    </row>
    <row r="155" spans="1:4">
      <c r="A155" s="305" t="s">
        <v>146</v>
      </c>
      <c r="C155" s="381" t="s">
        <v>146</v>
      </c>
      <c r="D155" s="377"/>
    </row>
    <row r="156" spans="1:4">
      <c r="A156" s="305" t="s">
        <v>146</v>
      </c>
      <c r="C156" s="381" t="s">
        <v>146</v>
      </c>
      <c r="D156" s="377"/>
    </row>
    <row r="157" spans="1:4">
      <c r="A157" s="305" t="s">
        <v>146</v>
      </c>
      <c r="C157" s="381" t="s">
        <v>146</v>
      </c>
      <c r="D157" s="377"/>
    </row>
    <row r="158" spans="1:4">
      <c r="A158" s="305" t="s">
        <v>146</v>
      </c>
      <c r="C158" s="381" t="s">
        <v>146</v>
      </c>
      <c r="D158" s="377"/>
    </row>
    <row r="159" spans="1:4">
      <c r="A159" s="305" t="s">
        <v>146</v>
      </c>
      <c r="C159" s="381" t="s">
        <v>146</v>
      </c>
      <c r="D159" s="377"/>
    </row>
    <row r="160" spans="1:4">
      <c r="A160" s="305" t="s">
        <v>146</v>
      </c>
      <c r="C160" s="381" t="s">
        <v>146</v>
      </c>
      <c r="D160" s="377"/>
    </row>
    <row r="161" spans="1:4">
      <c r="A161" s="305" t="s">
        <v>146</v>
      </c>
      <c r="C161" s="381" t="s">
        <v>146</v>
      </c>
      <c r="D161" s="377"/>
    </row>
    <row r="162" spans="1:4">
      <c r="A162" s="305" t="s">
        <v>146</v>
      </c>
      <c r="C162" s="381" t="s">
        <v>146</v>
      </c>
      <c r="D162" s="377"/>
    </row>
    <row r="163" spans="1:4">
      <c r="A163" s="305" t="s">
        <v>146</v>
      </c>
      <c r="C163" s="381" t="s">
        <v>146</v>
      </c>
      <c r="D163" s="377"/>
    </row>
    <row r="164" spans="1:4">
      <c r="A164" s="305" t="s">
        <v>146</v>
      </c>
      <c r="C164" s="381" t="s">
        <v>146</v>
      </c>
      <c r="D164" s="377"/>
    </row>
    <row r="165" spans="1:4">
      <c r="A165" s="305" t="s">
        <v>146</v>
      </c>
      <c r="C165" s="381" t="s">
        <v>146</v>
      </c>
      <c r="D165" s="377"/>
    </row>
    <row r="166" spans="1:4">
      <c r="A166" s="305" t="s">
        <v>146</v>
      </c>
      <c r="C166" s="381" t="s">
        <v>146</v>
      </c>
      <c r="D166" s="377"/>
    </row>
    <row r="167" spans="1:4">
      <c r="A167" s="305" t="s">
        <v>146</v>
      </c>
      <c r="C167" s="381" t="s">
        <v>146</v>
      </c>
      <c r="D167" s="377"/>
    </row>
    <row r="168" spans="1:4">
      <c r="A168" s="305" t="s">
        <v>146</v>
      </c>
      <c r="C168" s="381" t="s">
        <v>146</v>
      </c>
      <c r="D168" s="377"/>
    </row>
    <row r="169" spans="1:4">
      <c r="A169" s="305" t="s">
        <v>146</v>
      </c>
      <c r="C169" s="381" t="s">
        <v>146</v>
      </c>
      <c r="D169" s="377"/>
    </row>
    <row r="170" spans="1:4">
      <c r="A170" s="305" t="s">
        <v>146</v>
      </c>
      <c r="C170" s="381" t="s">
        <v>146</v>
      </c>
      <c r="D170" s="377"/>
    </row>
    <row r="171" spans="1:4">
      <c r="A171" s="305" t="s">
        <v>146</v>
      </c>
      <c r="C171" s="381" t="s">
        <v>146</v>
      </c>
      <c r="D171" s="377"/>
    </row>
    <row r="172" spans="1:4">
      <c r="A172" s="305" t="s">
        <v>146</v>
      </c>
      <c r="C172" s="381" t="s">
        <v>146</v>
      </c>
      <c r="D172" s="377"/>
    </row>
    <row r="173" spans="1:4">
      <c r="A173" s="305" t="s">
        <v>146</v>
      </c>
      <c r="C173" s="381" t="s">
        <v>146</v>
      </c>
      <c r="D173" s="377"/>
    </row>
    <row r="174" spans="1:4">
      <c r="A174" s="305" t="s">
        <v>146</v>
      </c>
      <c r="C174" s="381" t="s">
        <v>146</v>
      </c>
      <c r="D174" s="377"/>
    </row>
    <row r="175" spans="1:4">
      <c r="A175" s="305" t="s">
        <v>146</v>
      </c>
      <c r="C175" s="381" t="s">
        <v>146</v>
      </c>
      <c r="D175" s="377"/>
    </row>
    <row r="176" spans="1:4">
      <c r="A176" s="305" t="s">
        <v>146</v>
      </c>
      <c r="C176" s="381" t="s">
        <v>146</v>
      </c>
      <c r="D176" s="377"/>
    </row>
    <row r="177" spans="1:4">
      <c r="A177" s="305" t="s">
        <v>146</v>
      </c>
      <c r="C177" s="381" t="s">
        <v>146</v>
      </c>
      <c r="D177" s="377"/>
    </row>
    <row r="178" spans="1:4">
      <c r="A178" s="305" t="s">
        <v>146</v>
      </c>
      <c r="C178" s="381" t="s">
        <v>146</v>
      </c>
      <c r="D178" s="377"/>
    </row>
    <row r="179" spans="1:4">
      <c r="A179" s="305" t="s">
        <v>146</v>
      </c>
      <c r="C179" s="381" t="s">
        <v>146</v>
      </c>
      <c r="D179" s="377"/>
    </row>
    <row r="180" spans="1:4">
      <c r="A180" s="305" t="s">
        <v>146</v>
      </c>
      <c r="C180" s="381" t="s">
        <v>146</v>
      </c>
      <c r="D180" s="377"/>
    </row>
    <row r="181" spans="1:4">
      <c r="A181" s="305" t="s">
        <v>146</v>
      </c>
      <c r="C181" s="381" t="s">
        <v>146</v>
      </c>
      <c r="D181" s="377"/>
    </row>
    <row r="182" spans="1:4">
      <c r="A182" s="305" t="s">
        <v>146</v>
      </c>
      <c r="C182" s="381" t="s">
        <v>146</v>
      </c>
      <c r="D182" s="377"/>
    </row>
    <row r="183" spans="1:4">
      <c r="A183" s="305" t="s">
        <v>146</v>
      </c>
      <c r="C183" s="381" t="s">
        <v>146</v>
      </c>
      <c r="D183" s="377"/>
    </row>
    <row r="184" spans="1:4">
      <c r="A184" s="305" t="s">
        <v>146</v>
      </c>
      <c r="C184" s="381" t="s">
        <v>146</v>
      </c>
      <c r="D184" s="377"/>
    </row>
    <row r="185" spans="1:4">
      <c r="A185" s="305" t="s">
        <v>146</v>
      </c>
      <c r="C185" s="381" t="s">
        <v>146</v>
      </c>
      <c r="D185" s="377"/>
    </row>
    <row r="186" spans="1:4">
      <c r="A186" s="305" t="s">
        <v>146</v>
      </c>
      <c r="C186" s="381" t="s">
        <v>146</v>
      </c>
      <c r="D186" s="377"/>
    </row>
    <row r="187" spans="1:4">
      <c r="A187" s="305" t="s">
        <v>146</v>
      </c>
      <c r="C187" s="381" t="s">
        <v>146</v>
      </c>
      <c r="D187" s="377"/>
    </row>
    <row r="188" spans="1:4">
      <c r="A188" s="305" t="s">
        <v>146</v>
      </c>
      <c r="C188" s="381" t="s">
        <v>146</v>
      </c>
      <c r="D188" s="377"/>
    </row>
    <row r="189" spans="1:4">
      <c r="A189" s="305" t="s">
        <v>146</v>
      </c>
      <c r="C189" s="381" t="s">
        <v>146</v>
      </c>
      <c r="D189" s="377"/>
    </row>
    <row r="190" spans="1:4">
      <c r="A190" s="305" t="s">
        <v>146</v>
      </c>
      <c r="C190" s="381" t="s">
        <v>146</v>
      </c>
      <c r="D190" s="377"/>
    </row>
    <row r="191" spans="1:4">
      <c r="A191" s="305" t="s">
        <v>146</v>
      </c>
      <c r="C191" s="381" t="s">
        <v>146</v>
      </c>
      <c r="D191" s="377"/>
    </row>
    <row r="192" spans="1:4">
      <c r="A192" s="305" t="s">
        <v>146</v>
      </c>
      <c r="C192" s="381" t="s">
        <v>146</v>
      </c>
      <c r="D192" s="377"/>
    </row>
    <row r="193" spans="1:4">
      <c r="A193" s="305" t="s">
        <v>146</v>
      </c>
      <c r="C193" s="381" t="s">
        <v>146</v>
      </c>
      <c r="D193" s="377"/>
    </row>
    <row r="194" spans="1:4">
      <c r="A194" s="305" t="s">
        <v>146</v>
      </c>
      <c r="C194" s="381" t="s">
        <v>146</v>
      </c>
      <c r="D194" s="377"/>
    </row>
    <row r="195" spans="1:4">
      <c r="A195" s="305" t="s">
        <v>146</v>
      </c>
      <c r="C195" s="381" t="s">
        <v>146</v>
      </c>
      <c r="D195" s="377"/>
    </row>
    <row r="196" spans="1:4">
      <c r="A196" s="305" t="s">
        <v>146</v>
      </c>
      <c r="C196" s="381" t="s">
        <v>146</v>
      </c>
      <c r="D196" s="377"/>
    </row>
    <row r="197" spans="1:4">
      <c r="A197" s="305" t="s">
        <v>146</v>
      </c>
      <c r="C197" s="381" t="s">
        <v>146</v>
      </c>
      <c r="D197" s="377"/>
    </row>
    <row r="198" spans="1:4">
      <c r="A198" s="305" t="s">
        <v>146</v>
      </c>
      <c r="C198" s="381" t="s">
        <v>146</v>
      </c>
      <c r="D198" s="377"/>
    </row>
    <row r="199" spans="1:4">
      <c r="A199" s="305" t="s">
        <v>146</v>
      </c>
      <c r="C199" s="381" t="s">
        <v>146</v>
      </c>
      <c r="D199" s="377"/>
    </row>
    <row r="200" spans="1:4">
      <c r="A200" s="305" t="s">
        <v>146</v>
      </c>
      <c r="C200" s="381" t="s">
        <v>146</v>
      </c>
      <c r="D200" s="377"/>
    </row>
    <row r="201" spans="1:4">
      <c r="A201" s="305" t="s">
        <v>146</v>
      </c>
      <c r="C201" s="381" t="s">
        <v>146</v>
      </c>
      <c r="D201" s="377"/>
    </row>
    <row r="202" spans="1:4">
      <c r="A202" s="305" t="s">
        <v>146</v>
      </c>
      <c r="C202" s="381" t="s">
        <v>146</v>
      </c>
      <c r="D202" s="377"/>
    </row>
    <row r="203" spans="1:4">
      <c r="A203" s="305" t="s">
        <v>146</v>
      </c>
      <c r="C203" s="381" t="s">
        <v>146</v>
      </c>
      <c r="D203" s="377"/>
    </row>
    <row r="204" spans="1:4">
      <c r="A204" s="305" t="s">
        <v>146</v>
      </c>
      <c r="C204" s="381" t="s">
        <v>146</v>
      </c>
      <c r="D204" s="377"/>
    </row>
    <row r="205" spans="1:4">
      <c r="A205" s="305" t="s">
        <v>146</v>
      </c>
      <c r="C205" s="381" t="s">
        <v>146</v>
      </c>
      <c r="D205" s="377"/>
    </row>
    <row r="206" spans="1:4">
      <c r="A206" s="305" t="s">
        <v>146</v>
      </c>
      <c r="C206" s="381" t="s">
        <v>146</v>
      </c>
      <c r="D206" s="377"/>
    </row>
    <row r="207" spans="1:4">
      <c r="A207" s="305" t="s">
        <v>146</v>
      </c>
      <c r="C207" s="381" t="s">
        <v>146</v>
      </c>
      <c r="D207" s="377"/>
    </row>
    <row r="208" spans="1:4">
      <c r="A208" s="305" t="s">
        <v>146</v>
      </c>
      <c r="C208" s="381" t="s">
        <v>146</v>
      </c>
      <c r="D208" s="377"/>
    </row>
    <row r="209" spans="1:4">
      <c r="A209" s="305" t="s">
        <v>146</v>
      </c>
      <c r="C209" s="381" t="s">
        <v>146</v>
      </c>
      <c r="D209" s="377"/>
    </row>
    <row r="210" spans="1:4">
      <c r="A210" s="305" t="s">
        <v>146</v>
      </c>
      <c r="C210" s="381" t="s">
        <v>146</v>
      </c>
      <c r="D210" s="377"/>
    </row>
    <row r="211" spans="1:4">
      <c r="A211" s="305" t="s">
        <v>146</v>
      </c>
      <c r="C211" s="381" t="s">
        <v>146</v>
      </c>
      <c r="D211" s="377"/>
    </row>
    <row r="212" spans="1:4">
      <c r="A212" s="305" t="s">
        <v>146</v>
      </c>
      <c r="C212" s="381" t="s">
        <v>146</v>
      </c>
      <c r="D212" s="377"/>
    </row>
    <row r="213" spans="1:4"/>
    <row r="214" spans="1:4"/>
    <row r="215" spans="1:4"/>
    <row r="216" spans="1:4"/>
  </sheetData>
  <sheetProtection algorithmName="SHA-512" hashValue="dbZIdoCXi4pEVbOI/2ZiT03AMXkU0S5jcs/dD4CRcx9oT5uWigqZ8mtOwRoXegxxvfQmjutFE7ymWoJ4K0Nd2A==" saltValue="7OgMa/IpldEiCMUY0cd6Lg==" spinCount="100000" sheet="1" formatCells="0" formatColumns="0" formatRows="0" insertRows="0" sort="0" autoFilter="0"/>
  <protectedRanges>
    <protectedRange sqref="A9:D212" name="Objetivosyactividades"/>
  </protectedRanges>
  <mergeCells count="1">
    <mergeCell ref="A7:E7"/>
  </mergeCells>
  <dataValidations count="2">
    <dataValidation type="textLength" operator="greaterThan" allowBlank="1" showInputMessage="1" showErrorMessage="1" errorTitle="Debe tener mas de 10 letras" error="El Objetivo debe contener minimo 10 letras" prompt="Registre el Objetivo especifico" sqref="B9:B212" xr:uid="{00000000-0002-0000-0300-000000000000}">
      <formula1>10</formula1>
    </dataValidation>
    <dataValidation type="textLength" operator="greaterThan" allowBlank="1" showInputMessage="1" showErrorMessage="1" errorTitle="Debe tener mas de 5 letras" error="Las actividades deben tener mínimo una palabra" prompt="Registre las actividades del Objetivo especifico" sqref="D9:D212" xr:uid="{00000000-0002-0000-0300-000001000000}">
      <formula1>5</formula1>
    </dataValidation>
  </dataValidation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2000000}">
          <x14:formula1>
            <xm:f>Citerios!$A$2:$A$15</xm:f>
          </x14:formula1>
          <xm:sqref>A9:A212</xm:sqref>
        </x14:dataValidation>
        <x14:dataValidation type="list" allowBlank="1" showInputMessage="1" showErrorMessage="1" xr:uid="{00000000-0002-0000-0300-000003000000}">
          <x14:formula1>
            <xm:f>Citerios!$B$2:$B$62</xm:f>
          </x14:formula1>
          <xm:sqref>C10</xm:sqref>
        </x14:dataValidation>
        <x14:dataValidation type="list" allowBlank="1" showInputMessage="1" showErrorMessage="1" xr:uid="{00000000-0002-0000-0300-000004000000}">
          <x14:formula1>
            <xm:f>Citerios!$B$2:$B$162</xm:f>
          </x14:formula1>
          <xm:sqref>C9 C11:C212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6">
    <tabColor rgb="FFFDB940"/>
  </sheetPr>
  <dimension ref="A5:BE1032"/>
  <sheetViews>
    <sheetView showGridLines="0" zoomScale="83" zoomScaleNormal="83" workbookViewId="0">
      <pane ySplit="6" topLeftCell="A11" activePane="bottomLeft" state="frozen"/>
      <selection activeCell="C13" sqref="C13"/>
      <selection pane="bottomLeft" activeCell="C12" sqref="C12:C19"/>
    </sheetView>
  </sheetViews>
  <sheetFormatPr baseColWidth="10" defaultColWidth="14.42578125" defaultRowHeight="15" outlineLevelCol="1"/>
  <cols>
    <col min="1" max="1" width="4.42578125" style="372" bestFit="1" customWidth="1"/>
    <col min="2" max="2" width="25.140625" style="313" customWidth="1"/>
    <col min="3" max="3" width="28.42578125" style="313" bestFit="1" customWidth="1"/>
    <col min="4" max="4" width="29.7109375" style="313" customWidth="1"/>
    <col min="5" max="5" width="18.7109375" style="313" bestFit="1" customWidth="1"/>
    <col min="6" max="6" width="37.28515625" style="313" customWidth="1"/>
    <col min="7" max="17" width="5" style="313" bestFit="1" customWidth="1"/>
    <col min="18" max="30" width="5" style="313" hidden="1" customWidth="1" outlineLevel="1"/>
    <col min="31" max="31" width="5" style="313" bestFit="1" customWidth="1" collapsed="1"/>
    <col min="32" max="42" width="5" style="313" hidden="1" customWidth="1" outlineLevel="1"/>
    <col min="43" max="43" width="43.7109375" style="313" customWidth="1" collapsed="1"/>
    <col min="44" max="44" width="6.140625" style="313" customWidth="1"/>
    <col min="45" max="16384" width="14.42578125" style="313"/>
  </cols>
  <sheetData>
    <row r="5" spans="1:57" ht="15.75" thickBot="1">
      <c r="A5" s="308"/>
      <c r="B5" s="309"/>
      <c r="C5" s="309"/>
      <c r="D5" s="309"/>
      <c r="E5" s="310"/>
      <c r="F5" s="309"/>
      <c r="G5" s="309"/>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P5" s="311"/>
      <c r="AQ5" s="311"/>
      <c r="AR5" s="312"/>
      <c r="AS5" s="312"/>
      <c r="AT5" s="312"/>
      <c r="AU5" s="312"/>
      <c r="AV5" s="312"/>
    </row>
    <row r="6" spans="1:57" ht="23.25">
      <c r="A6" s="308"/>
      <c r="B6" s="454" t="s">
        <v>267</v>
      </c>
      <c r="C6" s="455"/>
      <c r="D6" s="455"/>
      <c r="E6" s="455"/>
      <c r="F6" s="455"/>
      <c r="G6" s="455"/>
      <c r="AR6" s="312"/>
      <c r="AS6" s="312"/>
      <c r="AT6" s="312"/>
      <c r="AU6" s="312"/>
      <c r="AV6" s="312"/>
    </row>
    <row r="7" spans="1:57" s="317" customFormat="1" ht="24" customHeight="1">
      <c r="A7" s="314"/>
      <c r="B7" s="461" t="s">
        <v>13</v>
      </c>
      <c r="C7" s="462"/>
      <c r="D7" s="456">
        <f>+'1. Datos del proyecto'!B13</f>
        <v>0</v>
      </c>
      <c r="E7" s="456"/>
      <c r="F7" s="456"/>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6"/>
      <c r="AR7" s="312"/>
      <c r="AS7" s="312"/>
      <c r="AT7" s="312"/>
      <c r="AU7" s="312"/>
      <c r="AV7" s="312"/>
    </row>
    <row r="8" spans="1:57" s="317" customFormat="1" ht="27.95" customHeight="1">
      <c r="A8" s="314"/>
      <c r="B8" s="463" t="s">
        <v>149</v>
      </c>
      <c r="C8" s="462"/>
      <c r="D8" s="457">
        <f>+'1. Datos del proyecto'!B14</f>
        <v>0</v>
      </c>
      <c r="E8" s="457"/>
      <c r="F8" s="457"/>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2"/>
      <c r="AS8" s="312"/>
      <c r="AT8" s="312"/>
      <c r="AU8" s="312"/>
      <c r="AV8" s="312"/>
    </row>
    <row r="9" spans="1:57" ht="104.25" customHeight="1">
      <c r="A9" s="308"/>
      <c r="B9" s="464" t="s">
        <v>1160</v>
      </c>
      <c r="C9" s="464"/>
      <c r="D9" s="464"/>
      <c r="E9" s="464"/>
      <c r="F9" s="464"/>
      <c r="G9" s="464"/>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2"/>
      <c r="AS9" s="312"/>
      <c r="AT9" s="312"/>
      <c r="AU9" s="312"/>
      <c r="AV9" s="312"/>
    </row>
    <row r="10" spans="1:57" s="323" customFormat="1" ht="27.95" customHeight="1">
      <c r="A10" s="319"/>
      <c r="B10" s="320" t="s">
        <v>150</v>
      </c>
      <c r="C10" s="320" t="s">
        <v>14</v>
      </c>
      <c r="D10" s="458" t="s">
        <v>151</v>
      </c>
      <c r="E10" s="459"/>
      <c r="F10" s="459"/>
      <c r="G10" s="460" t="s">
        <v>152</v>
      </c>
      <c r="H10" s="459"/>
      <c r="I10" s="459"/>
      <c r="J10" s="459"/>
      <c r="K10" s="459"/>
      <c r="L10" s="459"/>
      <c r="M10" s="459"/>
      <c r="N10" s="459"/>
      <c r="O10" s="459"/>
      <c r="P10" s="459"/>
      <c r="Q10" s="459"/>
      <c r="R10" s="459"/>
      <c r="S10" s="459"/>
      <c r="T10" s="459"/>
      <c r="U10" s="321"/>
      <c r="V10" s="321"/>
      <c r="W10" s="321"/>
      <c r="X10" s="321"/>
      <c r="Y10" s="321"/>
      <c r="Z10" s="321"/>
      <c r="AA10" s="321"/>
      <c r="AB10" s="321"/>
      <c r="AC10" s="321"/>
      <c r="AD10" s="321"/>
      <c r="AE10" s="321"/>
      <c r="AF10" s="321"/>
      <c r="AG10" s="321"/>
      <c r="AH10" s="321"/>
      <c r="AI10" s="321"/>
      <c r="AJ10" s="321"/>
      <c r="AK10" s="321"/>
      <c r="AL10" s="321"/>
      <c r="AM10" s="321"/>
      <c r="AN10" s="321"/>
      <c r="AO10" s="321"/>
      <c r="AP10" s="321"/>
      <c r="AQ10" s="322"/>
      <c r="AR10" s="312"/>
      <c r="AS10" s="312"/>
      <c r="AT10" s="312"/>
      <c r="AU10" s="312"/>
      <c r="AV10" s="312"/>
      <c r="AW10" s="317"/>
      <c r="AX10" s="317"/>
      <c r="AY10" s="317"/>
      <c r="AZ10" s="317"/>
      <c r="BA10" s="317"/>
      <c r="BB10" s="317"/>
      <c r="BC10" s="317"/>
      <c r="BD10" s="317"/>
      <c r="BE10" s="317"/>
    </row>
    <row r="11" spans="1:57" s="317" customFormat="1" ht="75">
      <c r="A11" s="413">
        <f>+MID(C11,1,1)*1</f>
        <v>1</v>
      </c>
      <c r="B11" s="452">
        <f>+'1. Datos del proyecto'!B18</f>
        <v>0</v>
      </c>
      <c r="C11" s="325" t="s">
        <v>5</v>
      </c>
      <c r="D11" s="326" t="s">
        <v>153</v>
      </c>
      <c r="E11" s="327"/>
      <c r="F11" s="328" t="s">
        <v>1161</v>
      </c>
      <c r="G11" s="329" t="s">
        <v>154</v>
      </c>
      <c r="H11" s="330" t="s">
        <v>155</v>
      </c>
      <c r="I11" s="330" t="s">
        <v>156</v>
      </c>
      <c r="J11" s="330" t="s">
        <v>157</v>
      </c>
      <c r="K11" s="330" t="s">
        <v>158</v>
      </c>
      <c r="L11" s="330" t="s">
        <v>159</v>
      </c>
      <c r="M11" s="330" t="s">
        <v>160</v>
      </c>
      <c r="N11" s="330" t="s">
        <v>161</v>
      </c>
      <c r="O11" s="330" t="s">
        <v>162</v>
      </c>
      <c r="P11" s="330" t="s">
        <v>163</v>
      </c>
      <c r="Q11" s="330" t="s">
        <v>164</v>
      </c>
      <c r="R11" s="330" t="s">
        <v>165</v>
      </c>
      <c r="S11" s="330" t="s">
        <v>166</v>
      </c>
      <c r="T11" s="330" t="s">
        <v>167</v>
      </c>
      <c r="U11" s="330" t="s">
        <v>284</v>
      </c>
      <c r="V11" s="330" t="s">
        <v>285</v>
      </c>
      <c r="W11" s="330" t="s">
        <v>286</v>
      </c>
      <c r="X11" s="330" t="s">
        <v>287</v>
      </c>
      <c r="Y11" s="330" t="s">
        <v>288</v>
      </c>
      <c r="Z11" s="330" t="s">
        <v>289</v>
      </c>
      <c r="AA11" s="330" t="s">
        <v>290</v>
      </c>
      <c r="AB11" s="330" t="s">
        <v>291</v>
      </c>
      <c r="AC11" s="330" t="s">
        <v>292</v>
      </c>
      <c r="AD11" s="330" t="s">
        <v>293</v>
      </c>
      <c r="AE11" s="330" t="s">
        <v>294</v>
      </c>
      <c r="AF11" s="330" t="s">
        <v>295</v>
      </c>
      <c r="AG11" s="330" t="s">
        <v>296</v>
      </c>
      <c r="AH11" s="330" t="s">
        <v>297</v>
      </c>
      <c r="AI11" s="330" t="s">
        <v>298</v>
      </c>
      <c r="AJ11" s="330" t="s">
        <v>299</v>
      </c>
      <c r="AK11" s="330" t="s">
        <v>300</v>
      </c>
      <c r="AL11" s="330" t="s">
        <v>301</v>
      </c>
      <c r="AM11" s="330" t="s">
        <v>302</v>
      </c>
      <c r="AN11" s="330" t="s">
        <v>303</v>
      </c>
      <c r="AO11" s="330" t="s">
        <v>304</v>
      </c>
      <c r="AP11" s="330" t="s">
        <v>305</v>
      </c>
      <c r="AQ11" s="331" t="s">
        <v>1162</v>
      </c>
      <c r="AR11" s="312"/>
      <c r="AS11" s="312"/>
      <c r="AT11" s="312"/>
      <c r="AU11" s="312"/>
      <c r="AV11" s="312"/>
    </row>
    <row r="12" spans="1:57">
      <c r="A12" s="413" t="e">
        <f t="shared" ref="A12:A59" si="0">+MID(C12,1,1)*1</f>
        <v>#VALUE!</v>
      </c>
      <c r="B12" s="453"/>
      <c r="C12" s="435" t="str">
        <f>+IFERROR(VLOOKUP(A11,'2. Objetivos y actividades'!$A$9:$B$123,2,0)," ")</f>
        <v>Transporte y logística</v>
      </c>
      <c r="D12" s="437"/>
      <c r="E12" s="332" t="s">
        <v>15</v>
      </c>
      <c r="F12" s="333">
        <f>+IFERROR(VLOOKUP(E12,'2. Objetivos y actividades'!$C$9:$D$212,2,0)," ")</f>
        <v>0</v>
      </c>
      <c r="G12" s="334"/>
      <c r="H12" s="335"/>
      <c r="I12" s="336"/>
      <c r="J12" s="337"/>
      <c r="K12" s="337"/>
      <c r="L12" s="337"/>
      <c r="M12" s="337"/>
      <c r="N12" s="338"/>
      <c r="O12" s="338"/>
      <c r="P12" s="338"/>
      <c r="Q12" s="338"/>
      <c r="R12" s="338"/>
      <c r="S12" s="338"/>
      <c r="T12" s="338"/>
      <c r="U12" s="339"/>
      <c r="V12" s="339"/>
      <c r="W12" s="339"/>
      <c r="X12" s="339"/>
      <c r="Y12" s="339"/>
      <c r="Z12" s="339"/>
      <c r="AA12" s="339"/>
      <c r="AB12" s="339"/>
      <c r="AC12" s="339"/>
      <c r="AD12" s="339"/>
      <c r="AE12" s="339"/>
      <c r="AF12" s="339"/>
      <c r="AG12" s="339"/>
      <c r="AH12" s="339"/>
      <c r="AI12" s="339"/>
      <c r="AJ12" s="339"/>
      <c r="AK12" s="339"/>
      <c r="AL12" s="339"/>
      <c r="AM12" s="339"/>
      <c r="AN12" s="339"/>
      <c r="AO12" s="339"/>
      <c r="AP12" s="339"/>
      <c r="AQ12" s="340"/>
      <c r="AR12" s="312"/>
      <c r="AS12" s="312"/>
      <c r="AT12" s="312"/>
      <c r="AU12" s="312"/>
      <c r="AV12" s="312"/>
    </row>
    <row r="13" spans="1:57">
      <c r="A13" s="413" t="e">
        <f t="shared" si="0"/>
        <v>#VALUE!</v>
      </c>
      <c r="B13" s="453"/>
      <c r="C13" s="436"/>
      <c r="D13" s="431"/>
      <c r="E13" s="332" t="s">
        <v>17</v>
      </c>
      <c r="F13" s="333">
        <f>+IFERROR(VLOOKUP(E13,'2. Objetivos y actividades'!$C$9:$D$212,2,0)," ")</f>
        <v>0</v>
      </c>
      <c r="G13" s="341"/>
      <c r="H13" s="342"/>
      <c r="I13" s="337"/>
      <c r="J13" s="337"/>
      <c r="K13" s="337"/>
      <c r="L13" s="337"/>
      <c r="M13" s="337"/>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8"/>
      <c r="AM13" s="338"/>
      <c r="AN13" s="338"/>
      <c r="AO13" s="338"/>
      <c r="AP13" s="338"/>
      <c r="AQ13" s="343"/>
      <c r="AR13" s="312"/>
      <c r="AS13" s="312"/>
      <c r="AT13" s="312"/>
      <c r="AU13" s="312"/>
      <c r="AV13" s="312"/>
    </row>
    <row r="14" spans="1:57">
      <c r="A14" s="413" t="e">
        <f t="shared" si="0"/>
        <v>#VALUE!</v>
      </c>
      <c r="B14" s="453"/>
      <c r="C14" s="436"/>
      <c r="D14" s="431"/>
      <c r="E14" s="332" t="s">
        <v>18</v>
      </c>
      <c r="F14" s="333" t="str">
        <f>+IFERROR(VLOOKUP(E14,'2. Objetivos y actividades'!$C$9:$D$212,2,0)," ")</f>
        <v xml:space="preserve"> </v>
      </c>
      <c r="G14" s="341"/>
      <c r="H14" s="342"/>
      <c r="I14" s="337"/>
      <c r="J14" s="337"/>
      <c r="K14" s="337"/>
      <c r="L14" s="337"/>
      <c r="M14" s="337"/>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43"/>
      <c r="AR14" s="344" t="s">
        <v>168</v>
      </c>
      <c r="AS14" s="312"/>
      <c r="AT14" s="312"/>
      <c r="AU14" s="312"/>
      <c r="AV14" s="312"/>
    </row>
    <row r="15" spans="1:57">
      <c r="A15" s="413" t="e">
        <f t="shared" si="0"/>
        <v>#VALUE!</v>
      </c>
      <c r="B15" s="453"/>
      <c r="C15" s="436"/>
      <c r="D15" s="431"/>
      <c r="E15" s="332" t="s">
        <v>19</v>
      </c>
      <c r="F15" s="333" t="str">
        <f>+IFERROR(VLOOKUP(E15,'2. Objetivos y actividades'!$C$9:$D$212,2,0)," ")</f>
        <v xml:space="preserve"> </v>
      </c>
      <c r="G15" s="345"/>
      <c r="H15" s="346"/>
      <c r="I15" s="347"/>
      <c r="J15" s="346"/>
      <c r="K15" s="346"/>
      <c r="L15" s="346"/>
      <c r="M15" s="346"/>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43"/>
      <c r="AR15" s="312"/>
      <c r="AS15" s="312"/>
      <c r="AT15" s="312"/>
      <c r="AU15" s="312"/>
      <c r="AV15" s="312"/>
    </row>
    <row r="16" spans="1:57">
      <c r="A16" s="413" t="e">
        <f t="shared" si="0"/>
        <v>#VALUE!</v>
      </c>
      <c r="B16" s="453"/>
      <c r="C16" s="436"/>
      <c r="D16" s="431"/>
      <c r="E16" s="332" t="s">
        <v>105</v>
      </c>
      <c r="F16" s="333" t="str">
        <f>+IFERROR(VLOOKUP(E16,'2. Objetivos y actividades'!$C$9:$D$212,2,0)," ")</f>
        <v xml:space="preserve"> </v>
      </c>
      <c r="G16" s="345"/>
      <c r="H16" s="346"/>
      <c r="I16" s="347"/>
      <c r="J16" s="346"/>
      <c r="K16" s="346"/>
      <c r="L16" s="346"/>
      <c r="M16" s="346"/>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8"/>
      <c r="AM16" s="348"/>
      <c r="AN16" s="348"/>
      <c r="AO16" s="348"/>
      <c r="AP16" s="348"/>
      <c r="AQ16" s="343"/>
      <c r="AR16" s="312"/>
      <c r="AS16" s="312"/>
      <c r="AT16" s="312"/>
      <c r="AU16" s="312"/>
      <c r="AV16" s="312"/>
    </row>
    <row r="17" spans="1:48">
      <c r="A17" s="413" t="e">
        <f t="shared" si="0"/>
        <v>#VALUE!</v>
      </c>
      <c r="B17" s="453"/>
      <c r="C17" s="436"/>
      <c r="D17" s="431"/>
      <c r="E17" s="332" t="s">
        <v>106</v>
      </c>
      <c r="F17" s="333" t="str">
        <f>+IFERROR(VLOOKUP(E17,'2. Objetivos y actividades'!$C$9:$D$212,2,0)," ")</f>
        <v xml:space="preserve"> </v>
      </c>
      <c r="G17" s="345"/>
      <c r="H17" s="346"/>
      <c r="I17" s="346"/>
      <c r="J17" s="347"/>
      <c r="K17" s="346"/>
      <c r="L17" s="346"/>
      <c r="M17" s="346"/>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8"/>
      <c r="AK17" s="348"/>
      <c r="AL17" s="348"/>
      <c r="AM17" s="348"/>
      <c r="AN17" s="348"/>
      <c r="AO17" s="348"/>
      <c r="AP17" s="348"/>
      <c r="AQ17" s="343"/>
      <c r="AR17" s="312"/>
      <c r="AS17" s="312"/>
      <c r="AT17" s="312"/>
      <c r="AU17" s="312"/>
      <c r="AV17" s="312"/>
    </row>
    <row r="18" spans="1:48">
      <c r="A18" s="413" t="e">
        <f t="shared" si="0"/>
        <v>#VALUE!</v>
      </c>
      <c r="B18" s="453"/>
      <c r="C18" s="436"/>
      <c r="D18" s="431"/>
      <c r="E18" s="332" t="s">
        <v>107</v>
      </c>
      <c r="F18" s="333" t="str">
        <f>+IFERROR(VLOOKUP(E18,'2. Objetivos y actividades'!$C$9:$D$212,2,0)," ")</f>
        <v xml:space="preserve"> </v>
      </c>
      <c r="G18" s="345"/>
      <c r="H18" s="346"/>
      <c r="I18" s="346"/>
      <c r="J18" s="347"/>
      <c r="K18" s="346"/>
      <c r="L18" s="346"/>
      <c r="M18" s="346"/>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8"/>
      <c r="AP18" s="348"/>
      <c r="AQ18" s="343"/>
      <c r="AR18" s="344"/>
      <c r="AS18" s="312"/>
      <c r="AT18" s="312"/>
      <c r="AU18" s="312"/>
      <c r="AV18" s="312"/>
    </row>
    <row r="19" spans="1:48">
      <c r="A19" s="413" t="e">
        <f t="shared" si="0"/>
        <v>#VALUE!</v>
      </c>
      <c r="B19" s="453"/>
      <c r="C19" s="436"/>
      <c r="D19" s="433"/>
      <c r="E19" s="332" t="s">
        <v>108</v>
      </c>
      <c r="F19" s="333" t="str">
        <f>+IFERROR(VLOOKUP(E19,'2. Objetivos y actividades'!$C$9:$D$212,2,0)," ")</f>
        <v xml:space="preserve"> </v>
      </c>
      <c r="G19" s="345"/>
      <c r="H19" s="347"/>
      <c r="I19" s="346"/>
      <c r="J19" s="346"/>
      <c r="K19" s="347"/>
      <c r="L19" s="348"/>
      <c r="M19" s="346"/>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8"/>
      <c r="AO19" s="348"/>
      <c r="AP19" s="348"/>
      <c r="AQ19" s="343"/>
      <c r="AR19" s="312"/>
      <c r="AS19" s="312"/>
      <c r="AT19" s="312"/>
      <c r="AU19" s="312"/>
      <c r="AV19" s="312"/>
    </row>
    <row r="20" spans="1:48">
      <c r="A20" s="413">
        <f t="shared" si="0"/>
        <v>2</v>
      </c>
      <c r="B20" s="453"/>
      <c r="C20" s="349" t="s">
        <v>6</v>
      </c>
      <c r="D20" s="350" t="s">
        <v>169</v>
      </c>
      <c r="E20" s="438"/>
      <c r="F20" s="439"/>
      <c r="G20" s="439"/>
      <c r="H20" s="439"/>
      <c r="I20" s="439"/>
      <c r="J20" s="439"/>
      <c r="K20" s="439"/>
      <c r="L20" s="439"/>
      <c r="M20" s="439"/>
      <c r="N20" s="439"/>
      <c r="O20" s="439"/>
      <c r="P20" s="439"/>
      <c r="Q20" s="439"/>
      <c r="R20" s="439"/>
      <c r="S20" s="439"/>
      <c r="T20" s="439"/>
      <c r="U20" s="439"/>
      <c r="V20" s="439"/>
      <c r="W20" s="439"/>
      <c r="X20" s="439"/>
      <c r="Y20" s="439"/>
      <c r="Z20" s="439"/>
      <c r="AA20" s="439"/>
      <c r="AB20" s="439"/>
      <c r="AC20" s="439"/>
      <c r="AD20" s="439"/>
      <c r="AE20" s="439"/>
      <c r="AF20" s="439"/>
      <c r="AG20" s="439"/>
      <c r="AH20" s="439"/>
      <c r="AI20" s="439"/>
      <c r="AJ20" s="439"/>
      <c r="AK20" s="439"/>
      <c r="AL20" s="439"/>
      <c r="AM20" s="439"/>
      <c r="AN20" s="439"/>
      <c r="AO20" s="439"/>
      <c r="AP20" s="439"/>
      <c r="AQ20" s="440"/>
      <c r="AR20" s="312"/>
      <c r="AS20" s="312"/>
      <c r="AT20" s="312"/>
      <c r="AU20" s="312"/>
      <c r="AV20" s="312"/>
    </row>
    <row r="21" spans="1:48">
      <c r="A21" s="413">
        <f t="shared" si="0"/>
        <v>0</v>
      </c>
      <c r="B21" s="453"/>
      <c r="C21" s="448">
        <f>+IFERROR(VLOOKUP(A20,'2. Objetivos y actividades'!$A$9:$B$223,2,0)," ")</f>
        <v>0</v>
      </c>
      <c r="D21" s="445"/>
      <c r="E21" s="351" t="s">
        <v>20</v>
      </c>
      <c r="F21" s="333">
        <f>+IFERROR(VLOOKUP(E21,'2. Objetivos y actividades'!$C$9:$D$212,2,0)," ")</f>
        <v>0</v>
      </c>
      <c r="G21" s="352"/>
      <c r="H21" s="339"/>
      <c r="I21" s="339"/>
      <c r="J21" s="339"/>
      <c r="K21" s="339"/>
      <c r="L21" s="353"/>
      <c r="M21" s="354"/>
      <c r="N21" s="354"/>
      <c r="O21" s="354"/>
      <c r="P21" s="354"/>
      <c r="Q21" s="354"/>
      <c r="R21" s="354"/>
      <c r="S21" s="354"/>
      <c r="T21" s="339"/>
      <c r="U21" s="339"/>
      <c r="V21" s="339"/>
      <c r="W21" s="339"/>
      <c r="X21" s="339"/>
      <c r="Y21" s="339"/>
      <c r="Z21" s="339"/>
      <c r="AA21" s="339"/>
      <c r="AB21" s="339"/>
      <c r="AC21" s="339"/>
      <c r="AD21" s="339"/>
      <c r="AE21" s="339"/>
      <c r="AF21" s="339"/>
      <c r="AG21" s="339"/>
      <c r="AH21" s="339"/>
      <c r="AI21" s="339"/>
      <c r="AJ21" s="339"/>
      <c r="AK21" s="339"/>
      <c r="AL21" s="339"/>
      <c r="AM21" s="339"/>
      <c r="AN21" s="339"/>
      <c r="AO21" s="339"/>
      <c r="AP21" s="339"/>
      <c r="AQ21" s="343"/>
      <c r="AR21" s="312"/>
      <c r="AS21" s="312"/>
      <c r="AT21" s="312"/>
      <c r="AU21" s="312"/>
      <c r="AV21" s="312"/>
    </row>
    <row r="22" spans="1:48">
      <c r="A22" s="413" t="e">
        <f t="shared" si="0"/>
        <v>#VALUE!</v>
      </c>
      <c r="B22" s="453"/>
      <c r="C22" s="449"/>
      <c r="D22" s="446"/>
      <c r="E22" s="355" t="s">
        <v>21</v>
      </c>
      <c r="F22" s="333" t="str">
        <f>+IFERROR(VLOOKUP(E22,'2. Objetivos y actividades'!$C$9:$D$212,2,0)," ")</f>
        <v xml:space="preserve"> </v>
      </c>
      <c r="G22" s="338"/>
      <c r="H22" s="342"/>
      <c r="I22" s="338"/>
      <c r="J22" s="338"/>
      <c r="K22" s="338"/>
      <c r="L22" s="353"/>
      <c r="M22" s="337"/>
      <c r="N22" s="337"/>
      <c r="O22" s="337"/>
      <c r="P22" s="337"/>
      <c r="Q22" s="337"/>
      <c r="R22" s="337"/>
      <c r="S22" s="337"/>
      <c r="T22" s="338"/>
      <c r="U22" s="338"/>
      <c r="V22" s="338"/>
      <c r="W22" s="338"/>
      <c r="X22" s="338"/>
      <c r="Y22" s="338"/>
      <c r="Z22" s="338"/>
      <c r="AA22" s="338"/>
      <c r="AB22" s="338"/>
      <c r="AC22" s="338"/>
      <c r="AD22" s="338"/>
      <c r="AE22" s="338"/>
      <c r="AF22" s="338"/>
      <c r="AG22" s="338"/>
      <c r="AH22" s="338"/>
      <c r="AI22" s="338"/>
      <c r="AJ22" s="338"/>
      <c r="AK22" s="338"/>
      <c r="AL22" s="338"/>
      <c r="AM22" s="338"/>
      <c r="AN22" s="338"/>
      <c r="AO22" s="338"/>
      <c r="AP22" s="338"/>
      <c r="AQ22" s="343"/>
      <c r="AR22" s="312"/>
      <c r="AS22" s="312"/>
      <c r="AT22" s="312"/>
      <c r="AU22" s="312"/>
      <c r="AV22" s="312"/>
    </row>
    <row r="23" spans="1:48">
      <c r="A23" s="413" t="e">
        <f t="shared" si="0"/>
        <v>#VALUE!</v>
      </c>
      <c r="B23" s="453"/>
      <c r="C23" s="449"/>
      <c r="D23" s="446"/>
      <c r="E23" s="351" t="s">
        <v>22</v>
      </c>
      <c r="F23" s="333" t="str">
        <f>+IFERROR(VLOOKUP(E23,'2. Objetivos y actividades'!$C$9:$D$212,2,0)," ")</f>
        <v xml:space="preserve"> </v>
      </c>
      <c r="G23" s="338"/>
      <c r="H23" s="338"/>
      <c r="I23" s="342"/>
      <c r="J23" s="338"/>
      <c r="K23" s="338"/>
      <c r="L23" s="353"/>
      <c r="M23" s="337"/>
      <c r="N23" s="337"/>
      <c r="O23" s="337"/>
      <c r="P23" s="337"/>
      <c r="Q23" s="337"/>
      <c r="R23" s="337"/>
      <c r="S23" s="337"/>
      <c r="T23" s="338"/>
      <c r="U23" s="338"/>
      <c r="V23" s="338"/>
      <c r="W23" s="338"/>
      <c r="X23" s="338"/>
      <c r="Y23" s="338"/>
      <c r="Z23" s="338"/>
      <c r="AA23" s="338"/>
      <c r="AB23" s="338"/>
      <c r="AC23" s="338"/>
      <c r="AD23" s="338"/>
      <c r="AE23" s="338"/>
      <c r="AF23" s="338"/>
      <c r="AG23" s="338"/>
      <c r="AH23" s="338"/>
      <c r="AI23" s="338"/>
      <c r="AJ23" s="338"/>
      <c r="AK23" s="338"/>
      <c r="AL23" s="338"/>
      <c r="AM23" s="338"/>
      <c r="AN23" s="338"/>
      <c r="AO23" s="338"/>
      <c r="AP23" s="338"/>
      <c r="AQ23" s="343"/>
      <c r="AR23" s="312"/>
      <c r="AS23" s="312"/>
      <c r="AT23" s="312"/>
      <c r="AU23" s="312"/>
      <c r="AV23" s="312"/>
    </row>
    <row r="24" spans="1:48">
      <c r="A24" s="413" t="e">
        <f t="shared" si="0"/>
        <v>#VALUE!</v>
      </c>
      <c r="B24" s="453"/>
      <c r="C24" s="449"/>
      <c r="D24" s="446"/>
      <c r="E24" s="355" t="s">
        <v>23</v>
      </c>
      <c r="F24" s="333" t="str">
        <f>+IFERROR(VLOOKUP(E24,'2. Objetivos y actividades'!$C$9:$D$212,2,0)," ")</f>
        <v xml:space="preserve"> </v>
      </c>
      <c r="G24" s="348"/>
      <c r="H24" s="348"/>
      <c r="I24" s="348"/>
      <c r="J24" s="347"/>
      <c r="K24" s="348"/>
      <c r="L24" s="353"/>
      <c r="M24" s="346"/>
      <c r="N24" s="346"/>
      <c r="O24" s="346"/>
      <c r="P24" s="346"/>
      <c r="Q24" s="346"/>
      <c r="R24" s="346"/>
      <c r="S24" s="346"/>
      <c r="T24" s="348"/>
      <c r="U24" s="348"/>
      <c r="V24" s="348"/>
      <c r="W24" s="348"/>
      <c r="X24" s="348"/>
      <c r="Y24" s="348"/>
      <c r="Z24" s="348"/>
      <c r="AA24" s="348"/>
      <c r="AB24" s="348"/>
      <c r="AC24" s="348"/>
      <c r="AD24" s="348"/>
      <c r="AE24" s="348"/>
      <c r="AF24" s="348"/>
      <c r="AG24" s="348"/>
      <c r="AH24" s="348"/>
      <c r="AI24" s="348"/>
      <c r="AJ24" s="348"/>
      <c r="AK24" s="348"/>
      <c r="AL24" s="348"/>
      <c r="AM24" s="348"/>
      <c r="AN24" s="348"/>
      <c r="AO24" s="348"/>
      <c r="AP24" s="348"/>
      <c r="AQ24" s="343"/>
      <c r="AR24" s="312"/>
      <c r="AS24" s="312"/>
      <c r="AT24" s="312"/>
      <c r="AU24" s="312"/>
      <c r="AV24" s="312"/>
    </row>
    <row r="25" spans="1:48">
      <c r="A25" s="413" t="e">
        <f t="shared" si="0"/>
        <v>#VALUE!</v>
      </c>
      <c r="B25" s="453"/>
      <c r="C25" s="449"/>
      <c r="D25" s="446"/>
      <c r="E25" s="351" t="s">
        <v>112</v>
      </c>
      <c r="F25" s="333" t="str">
        <f>+IFERROR(VLOOKUP(E25,'2. Objetivos y actividades'!$C$9:$D$212,2,0)," ")</f>
        <v xml:space="preserve"> </v>
      </c>
      <c r="G25" s="348"/>
      <c r="H25" s="348"/>
      <c r="I25" s="348"/>
      <c r="J25" s="348"/>
      <c r="K25" s="348"/>
      <c r="L25" s="348"/>
      <c r="M25" s="347"/>
      <c r="N25" s="348"/>
      <c r="O25" s="353"/>
      <c r="P25" s="356"/>
      <c r="Q25" s="356"/>
      <c r="R25" s="356"/>
      <c r="S25" s="356"/>
      <c r="T25" s="345"/>
      <c r="U25" s="345"/>
      <c r="V25" s="345"/>
      <c r="W25" s="345"/>
      <c r="X25" s="345"/>
      <c r="Y25" s="345"/>
      <c r="Z25" s="345"/>
      <c r="AA25" s="345"/>
      <c r="AB25" s="345"/>
      <c r="AC25" s="345"/>
      <c r="AD25" s="345"/>
      <c r="AE25" s="345"/>
      <c r="AF25" s="345"/>
      <c r="AG25" s="345"/>
      <c r="AH25" s="345"/>
      <c r="AI25" s="345"/>
      <c r="AJ25" s="345"/>
      <c r="AK25" s="345"/>
      <c r="AL25" s="345"/>
      <c r="AM25" s="345"/>
      <c r="AN25" s="345"/>
      <c r="AO25" s="345"/>
      <c r="AP25" s="345"/>
      <c r="AQ25" s="343"/>
      <c r="AR25" s="312"/>
      <c r="AS25" s="312"/>
      <c r="AT25" s="312"/>
      <c r="AU25" s="312"/>
      <c r="AV25" s="312"/>
    </row>
    <row r="26" spans="1:48">
      <c r="A26" s="413" t="e">
        <f t="shared" si="0"/>
        <v>#VALUE!</v>
      </c>
      <c r="B26" s="453"/>
      <c r="C26" s="449"/>
      <c r="D26" s="446"/>
      <c r="E26" s="355" t="s">
        <v>113</v>
      </c>
      <c r="F26" s="333" t="str">
        <f>+IFERROR(VLOOKUP(E26,'2. Objetivos y actividades'!$C$9:$D$212,2,0)," ")</f>
        <v xml:space="preserve"> </v>
      </c>
      <c r="G26" s="348"/>
      <c r="H26" s="348"/>
      <c r="I26" s="348"/>
      <c r="J26" s="348"/>
      <c r="K26" s="348"/>
      <c r="L26" s="348"/>
      <c r="M26" s="347"/>
      <c r="N26" s="348"/>
      <c r="O26" s="353"/>
      <c r="P26" s="356"/>
      <c r="Q26" s="356"/>
      <c r="R26" s="356"/>
      <c r="S26" s="356"/>
      <c r="T26" s="345"/>
      <c r="U26" s="345"/>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3"/>
      <c r="AR26" s="312"/>
      <c r="AS26" s="312"/>
      <c r="AT26" s="312"/>
      <c r="AU26" s="312"/>
      <c r="AV26" s="312"/>
    </row>
    <row r="27" spans="1:48">
      <c r="A27" s="413" t="e">
        <f t="shared" si="0"/>
        <v>#VALUE!</v>
      </c>
      <c r="B27" s="453"/>
      <c r="C27" s="449"/>
      <c r="D27" s="446"/>
      <c r="E27" s="351" t="s">
        <v>114</v>
      </c>
      <c r="F27" s="333" t="str">
        <f>+IFERROR(VLOOKUP(E27,'2. Objetivos y actividades'!$C$9:$D$212,2,0)," ")</f>
        <v xml:space="preserve"> </v>
      </c>
      <c r="G27" s="348"/>
      <c r="H27" s="348"/>
      <c r="I27" s="348"/>
      <c r="J27" s="348"/>
      <c r="K27" s="348"/>
      <c r="L27" s="348"/>
      <c r="M27" s="347"/>
      <c r="N27" s="348"/>
      <c r="O27" s="353"/>
      <c r="P27" s="356"/>
      <c r="Q27" s="356"/>
      <c r="R27" s="356"/>
      <c r="S27" s="356"/>
      <c r="T27" s="345"/>
      <c r="U27" s="345"/>
      <c r="V27" s="345"/>
      <c r="W27" s="345"/>
      <c r="X27" s="345"/>
      <c r="Y27" s="345"/>
      <c r="Z27" s="345"/>
      <c r="AA27" s="345"/>
      <c r="AB27" s="345"/>
      <c r="AC27" s="345"/>
      <c r="AD27" s="345"/>
      <c r="AE27" s="345"/>
      <c r="AF27" s="345"/>
      <c r="AG27" s="345"/>
      <c r="AH27" s="345"/>
      <c r="AI27" s="345"/>
      <c r="AJ27" s="345"/>
      <c r="AK27" s="345"/>
      <c r="AL27" s="345"/>
      <c r="AM27" s="345"/>
      <c r="AN27" s="345"/>
      <c r="AO27" s="345"/>
      <c r="AP27" s="345"/>
      <c r="AQ27" s="343"/>
      <c r="AR27" s="312"/>
      <c r="AS27" s="312"/>
      <c r="AT27" s="312"/>
      <c r="AU27" s="312"/>
      <c r="AV27" s="312"/>
    </row>
    <row r="28" spans="1:48">
      <c r="A28" s="413" t="e">
        <f t="shared" si="0"/>
        <v>#VALUE!</v>
      </c>
      <c r="B28" s="453"/>
      <c r="C28" s="449"/>
      <c r="D28" s="446"/>
      <c r="E28" s="355" t="s">
        <v>115</v>
      </c>
      <c r="F28" s="333" t="str">
        <f>+IFERROR(VLOOKUP(E28,'2. Objetivos y actividades'!$C$9:$D$212,2,0)," ")</f>
        <v xml:space="preserve"> </v>
      </c>
      <c r="G28" s="348"/>
      <c r="H28" s="348"/>
      <c r="I28" s="348"/>
      <c r="J28" s="348"/>
      <c r="K28" s="348"/>
      <c r="L28" s="348"/>
      <c r="M28" s="347"/>
      <c r="N28" s="348"/>
      <c r="O28" s="353"/>
      <c r="P28" s="356"/>
      <c r="Q28" s="356"/>
      <c r="R28" s="356"/>
      <c r="S28" s="356"/>
      <c r="T28" s="345"/>
      <c r="U28" s="345"/>
      <c r="V28" s="345"/>
      <c r="W28" s="345"/>
      <c r="X28" s="345"/>
      <c r="Y28" s="345"/>
      <c r="Z28" s="345"/>
      <c r="AA28" s="345"/>
      <c r="AB28" s="345"/>
      <c r="AC28" s="345"/>
      <c r="AD28" s="345"/>
      <c r="AE28" s="345"/>
      <c r="AF28" s="345"/>
      <c r="AG28" s="345"/>
      <c r="AH28" s="345"/>
      <c r="AI28" s="345"/>
      <c r="AJ28" s="345"/>
      <c r="AK28" s="345"/>
      <c r="AL28" s="345"/>
      <c r="AM28" s="345"/>
      <c r="AN28" s="345"/>
      <c r="AO28" s="345"/>
      <c r="AP28" s="345"/>
      <c r="AQ28" s="343"/>
      <c r="AR28" s="312"/>
      <c r="AS28" s="312"/>
      <c r="AT28" s="312"/>
      <c r="AU28" s="312"/>
      <c r="AV28" s="312"/>
    </row>
    <row r="29" spans="1:48">
      <c r="A29" s="413" t="e">
        <f t="shared" si="0"/>
        <v>#VALUE!</v>
      </c>
      <c r="B29" s="453"/>
      <c r="C29" s="450"/>
      <c r="D29" s="446"/>
      <c r="E29" s="351" t="s">
        <v>116</v>
      </c>
      <c r="F29" s="333" t="str">
        <f>+IFERROR(VLOOKUP(E29,'2. Objetivos y actividades'!$C$9:$D$212,2,0)," ")</f>
        <v xml:space="preserve"> </v>
      </c>
      <c r="G29" s="348"/>
      <c r="H29" s="348"/>
      <c r="I29" s="348"/>
      <c r="J29" s="348"/>
      <c r="K29" s="348"/>
      <c r="L29" s="348"/>
      <c r="M29" s="347"/>
      <c r="N29" s="348"/>
      <c r="O29" s="353"/>
      <c r="P29" s="356"/>
      <c r="Q29" s="356"/>
      <c r="R29" s="356"/>
      <c r="S29" s="356"/>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3"/>
      <c r="AR29" s="312"/>
      <c r="AS29" s="312"/>
      <c r="AT29" s="312"/>
      <c r="AU29" s="312"/>
      <c r="AV29" s="312"/>
    </row>
    <row r="30" spans="1:48">
      <c r="A30" s="413">
        <f t="shared" si="0"/>
        <v>3</v>
      </c>
      <c r="B30" s="453"/>
      <c r="C30" s="349" t="s">
        <v>7</v>
      </c>
      <c r="D30" s="357" t="s">
        <v>170</v>
      </c>
      <c r="E30" s="441"/>
      <c r="F30" s="439"/>
      <c r="G30" s="439"/>
      <c r="H30" s="439"/>
      <c r="I30" s="439"/>
      <c r="J30" s="439"/>
      <c r="K30" s="439"/>
      <c r="L30" s="439"/>
      <c r="M30" s="439"/>
      <c r="N30" s="439"/>
      <c r="O30" s="439"/>
      <c r="P30" s="439"/>
      <c r="Q30" s="439"/>
      <c r="R30" s="439"/>
      <c r="S30" s="439"/>
      <c r="T30" s="439"/>
      <c r="U30" s="439"/>
      <c r="V30" s="439"/>
      <c r="W30" s="439"/>
      <c r="X30" s="439"/>
      <c r="Y30" s="439"/>
      <c r="Z30" s="439"/>
      <c r="AA30" s="439"/>
      <c r="AB30" s="439"/>
      <c r="AC30" s="439"/>
      <c r="AD30" s="439"/>
      <c r="AE30" s="439"/>
      <c r="AF30" s="439"/>
      <c r="AG30" s="439"/>
      <c r="AH30" s="439"/>
      <c r="AI30" s="439"/>
      <c r="AJ30" s="439"/>
      <c r="AK30" s="439"/>
      <c r="AL30" s="439"/>
      <c r="AM30" s="439"/>
      <c r="AN30" s="439"/>
      <c r="AO30" s="439"/>
      <c r="AP30" s="439"/>
      <c r="AQ30" s="440"/>
      <c r="AR30" s="312"/>
      <c r="AS30" s="312"/>
      <c r="AT30" s="312"/>
      <c r="AU30" s="312"/>
      <c r="AV30" s="312"/>
    </row>
    <row r="31" spans="1:48">
      <c r="A31" s="413" t="e">
        <f t="shared" si="0"/>
        <v>#VALUE!</v>
      </c>
      <c r="B31" s="453"/>
      <c r="C31" s="442" t="str">
        <f>+IFERROR(VLOOKUP(A30,'2. Objetivos y actividades'!$A$9:$B$212,2,0)," ")</f>
        <v xml:space="preserve"> </v>
      </c>
      <c r="D31" s="445"/>
      <c r="E31" s="358" t="s">
        <v>24</v>
      </c>
      <c r="F31" s="333" t="str">
        <f>+IFERROR(VLOOKUP(E31,'2. Objetivos y actividades'!$C$9:$D$212,2,0)," ")</f>
        <v xml:space="preserve"> </v>
      </c>
      <c r="G31" s="339"/>
      <c r="H31" s="339"/>
      <c r="I31" s="339"/>
      <c r="J31" s="339"/>
      <c r="K31" s="339"/>
      <c r="L31" s="353"/>
      <c r="M31" s="338"/>
      <c r="N31" s="359"/>
      <c r="O31" s="359"/>
      <c r="P31" s="359"/>
      <c r="Q31" s="359"/>
      <c r="R31" s="359"/>
      <c r="S31" s="359"/>
      <c r="T31" s="359"/>
      <c r="U31" s="359"/>
      <c r="V31" s="359"/>
      <c r="W31" s="359"/>
      <c r="X31" s="359"/>
      <c r="Y31" s="359"/>
      <c r="Z31" s="359"/>
      <c r="AA31" s="359"/>
      <c r="AB31" s="359"/>
      <c r="AC31" s="359"/>
      <c r="AD31" s="359"/>
      <c r="AE31" s="359"/>
      <c r="AF31" s="359"/>
      <c r="AG31" s="359"/>
      <c r="AH31" s="359"/>
      <c r="AI31" s="359"/>
      <c r="AJ31" s="359"/>
      <c r="AK31" s="359"/>
      <c r="AL31" s="359"/>
      <c r="AM31" s="359"/>
      <c r="AN31" s="359"/>
      <c r="AO31" s="359"/>
      <c r="AP31" s="359"/>
      <c r="AQ31" s="360"/>
      <c r="AR31" s="312"/>
      <c r="AS31" s="312"/>
      <c r="AT31" s="312"/>
      <c r="AU31" s="312"/>
      <c r="AV31" s="312"/>
    </row>
    <row r="32" spans="1:48">
      <c r="A32" s="413" t="e">
        <f t="shared" si="0"/>
        <v>#VALUE!</v>
      </c>
      <c r="B32" s="453"/>
      <c r="C32" s="443"/>
      <c r="D32" s="446"/>
      <c r="E32" s="361" t="s">
        <v>25</v>
      </c>
      <c r="F32" s="333" t="str">
        <f>+IFERROR(VLOOKUP(E32,'2. Objetivos y actividades'!$C$9:$D$212,2,0)," ")</f>
        <v xml:space="preserve"> </v>
      </c>
      <c r="G32" s="339"/>
      <c r="H32" s="339"/>
      <c r="I32" s="339"/>
      <c r="J32" s="339"/>
      <c r="K32" s="339"/>
      <c r="L32" s="353"/>
      <c r="M32" s="338"/>
      <c r="N32" s="339"/>
      <c r="O32" s="339"/>
      <c r="P32" s="339"/>
      <c r="Q32" s="339"/>
      <c r="R32" s="339"/>
      <c r="S32" s="339"/>
      <c r="T32" s="339"/>
      <c r="U32" s="339"/>
      <c r="V32" s="339"/>
      <c r="W32" s="339"/>
      <c r="X32" s="339"/>
      <c r="Y32" s="339"/>
      <c r="Z32" s="339"/>
      <c r="AA32" s="339"/>
      <c r="AB32" s="339"/>
      <c r="AC32" s="339"/>
      <c r="AD32" s="339"/>
      <c r="AE32" s="339"/>
      <c r="AF32" s="339"/>
      <c r="AG32" s="339"/>
      <c r="AH32" s="339"/>
      <c r="AI32" s="339"/>
      <c r="AJ32" s="339"/>
      <c r="AK32" s="339"/>
      <c r="AL32" s="339"/>
      <c r="AM32" s="339"/>
      <c r="AN32" s="339"/>
      <c r="AO32" s="339"/>
      <c r="AP32" s="339"/>
      <c r="AQ32" s="362"/>
      <c r="AR32" s="312"/>
      <c r="AS32" s="312"/>
      <c r="AT32" s="312"/>
      <c r="AU32" s="312"/>
      <c r="AV32" s="312"/>
    </row>
    <row r="33" spans="1:48">
      <c r="A33" s="413" t="e">
        <f t="shared" si="0"/>
        <v>#VALUE!</v>
      </c>
      <c r="B33" s="453"/>
      <c r="C33" s="443"/>
      <c r="D33" s="446"/>
      <c r="E33" s="358" t="s">
        <v>26</v>
      </c>
      <c r="F33" s="333" t="str">
        <f>+IFERROR(VLOOKUP(E33,'2. Objetivos y actividades'!$C$9:$D$212,2,0)," ")</f>
        <v xml:space="preserve"> </v>
      </c>
      <c r="G33" s="339"/>
      <c r="H33" s="339"/>
      <c r="I33" s="339"/>
      <c r="J33" s="339"/>
      <c r="K33" s="339"/>
      <c r="L33" s="353"/>
      <c r="M33" s="338"/>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39"/>
      <c r="AM33" s="339"/>
      <c r="AN33" s="339"/>
      <c r="AO33" s="339"/>
      <c r="AP33" s="339"/>
      <c r="AQ33" s="362"/>
      <c r="AR33" s="312"/>
      <c r="AS33" s="312"/>
      <c r="AT33" s="312"/>
      <c r="AU33" s="312"/>
      <c r="AV33" s="312"/>
    </row>
    <row r="34" spans="1:48">
      <c r="A34" s="413" t="e">
        <f t="shared" si="0"/>
        <v>#VALUE!</v>
      </c>
      <c r="B34" s="453"/>
      <c r="C34" s="443"/>
      <c r="D34" s="446"/>
      <c r="E34" s="361" t="s">
        <v>27</v>
      </c>
      <c r="F34" s="333" t="str">
        <f>+IFERROR(VLOOKUP(E34,'2. Objetivos y actividades'!$C$9:$D$212,2,0)," ")</f>
        <v xml:space="preserve"> </v>
      </c>
      <c r="G34" s="339"/>
      <c r="H34" s="339"/>
      <c r="I34" s="339"/>
      <c r="J34" s="339"/>
      <c r="K34" s="339"/>
      <c r="L34" s="353"/>
      <c r="M34" s="338"/>
      <c r="N34" s="339"/>
      <c r="O34" s="339"/>
      <c r="P34" s="339"/>
      <c r="Q34" s="339"/>
      <c r="R34" s="339"/>
      <c r="S34" s="339"/>
      <c r="T34" s="339"/>
      <c r="U34" s="339"/>
      <c r="V34" s="339"/>
      <c r="W34" s="339"/>
      <c r="X34" s="339"/>
      <c r="Y34" s="339"/>
      <c r="Z34" s="339"/>
      <c r="AA34" s="339"/>
      <c r="AB34" s="339"/>
      <c r="AC34" s="339"/>
      <c r="AD34" s="339"/>
      <c r="AE34" s="339"/>
      <c r="AF34" s="339"/>
      <c r="AG34" s="339"/>
      <c r="AH34" s="339"/>
      <c r="AI34" s="339"/>
      <c r="AJ34" s="339"/>
      <c r="AK34" s="339"/>
      <c r="AL34" s="339"/>
      <c r="AM34" s="339"/>
      <c r="AN34" s="339"/>
      <c r="AO34" s="339"/>
      <c r="AP34" s="339"/>
      <c r="AQ34" s="362"/>
      <c r="AR34" s="312"/>
      <c r="AS34" s="312"/>
      <c r="AT34" s="312"/>
      <c r="AU34" s="312"/>
      <c r="AV34" s="312"/>
    </row>
    <row r="35" spans="1:48">
      <c r="A35" s="413" t="e">
        <f t="shared" si="0"/>
        <v>#VALUE!</v>
      </c>
      <c r="B35" s="453"/>
      <c r="C35" s="443"/>
      <c r="D35" s="446"/>
      <c r="E35" s="358" t="s">
        <v>117</v>
      </c>
      <c r="F35" s="333" t="str">
        <f>+IFERROR(VLOOKUP(E35,'2. Objetivos y actividades'!$C$9:$D$212,2,0)," ")</f>
        <v xml:space="preserve"> </v>
      </c>
      <c r="G35" s="339"/>
      <c r="H35" s="339"/>
      <c r="I35" s="339"/>
      <c r="J35" s="339"/>
      <c r="K35" s="339"/>
      <c r="L35" s="353"/>
      <c r="M35" s="338"/>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62"/>
      <c r="AR35" s="312"/>
      <c r="AS35" s="312"/>
      <c r="AT35" s="312"/>
      <c r="AU35" s="312"/>
      <c r="AV35" s="312"/>
    </row>
    <row r="36" spans="1:48">
      <c r="A36" s="413" t="e">
        <f t="shared" si="0"/>
        <v>#VALUE!</v>
      </c>
      <c r="B36" s="453"/>
      <c r="C36" s="443"/>
      <c r="D36" s="446"/>
      <c r="E36" s="361" t="s">
        <v>118</v>
      </c>
      <c r="F36" s="333" t="str">
        <f>+IFERROR(VLOOKUP(E36,'2. Objetivos y actividades'!$C$9:$D$212,2,0)," ")</f>
        <v xml:space="preserve"> </v>
      </c>
      <c r="G36" s="339"/>
      <c r="H36" s="339"/>
      <c r="I36" s="339"/>
      <c r="J36" s="339"/>
      <c r="K36" s="339"/>
      <c r="L36" s="353"/>
      <c r="M36" s="338"/>
      <c r="N36" s="339"/>
      <c r="O36" s="339"/>
      <c r="P36" s="339"/>
      <c r="Q36" s="339"/>
      <c r="R36" s="339"/>
      <c r="S36" s="339"/>
      <c r="T36" s="339"/>
      <c r="U36" s="339"/>
      <c r="V36" s="339"/>
      <c r="W36" s="339"/>
      <c r="X36" s="339"/>
      <c r="Y36" s="339"/>
      <c r="Z36" s="339"/>
      <c r="AA36" s="339"/>
      <c r="AB36" s="339"/>
      <c r="AC36" s="339"/>
      <c r="AD36" s="339"/>
      <c r="AE36" s="339"/>
      <c r="AF36" s="339"/>
      <c r="AG36" s="339"/>
      <c r="AH36" s="339"/>
      <c r="AI36" s="339"/>
      <c r="AJ36" s="339"/>
      <c r="AK36" s="339"/>
      <c r="AL36" s="339"/>
      <c r="AM36" s="339"/>
      <c r="AN36" s="339"/>
      <c r="AO36" s="339"/>
      <c r="AP36" s="339"/>
      <c r="AQ36" s="362"/>
      <c r="AR36" s="312"/>
      <c r="AS36" s="312"/>
      <c r="AT36" s="312"/>
      <c r="AU36" s="312"/>
      <c r="AV36" s="312"/>
    </row>
    <row r="37" spans="1:48">
      <c r="A37" s="413" t="e">
        <f t="shared" si="0"/>
        <v>#VALUE!</v>
      </c>
      <c r="B37" s="453"/>
      <c r="C37" s="443"/>
      <c r="D37" s="446"/>
      <c r="E37" s="358" t="s">
        <v>119</v>
      </c>
      <c r="F37" s="333" t="str">
        <f>+IFERROR(VLOOKUP(E37,'2. Objetivos y actividades'!$C$9:$D$212,2,0)," ")</f>
        <v xml:space="preserve"> </v>
      </c>
      <c r="G37" s="339"/>
      <c r="H37" s="339"/>
      <c r="I37" s="339"/>
      <c r="J37" s="339"/>
      <c r="K37" s="339"/>
      <c r="L37" s="353"/>
      <c r="M37" s="338"/>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339"/>
      <c r="AL37" s="339"/>
      <c r="AM37" s="339"/>
      <c r="AN37" s="339"/>
      <c r="AO37" s="339"/>
      <c r="AP37" s="339"/>
      <c r="AQ37" s="362"/>
      <c r="AR37" s="312"/>
      <c r="AS37" s="312"/>
      <c r="AT37" s="312"/>
      <c r="AU37" s="312"/>
      <c r="AV37" s="312"/>
    </row>
    <row r="38" spans="1:48">
      <c r="A38" s="413" t="e">
        <f t="shared" si="0"/>
        <v>#VALUE!</v>
      </c>
      <c r="B38" s="453"/>
      <c r="C38" s="444"/>
      <c r="D38" s="446"/>
      <c r="E38" s="361" t="s">
        <v>120</v>
      </c>
      <c r="F38" s="333" t="str">
        <f>+IFERROR(VLOOKUP(E38,'2. Objetivos y actividades'!$C$9:$D$212,2,0)," ")</f>
        <v xml:space="preserve"> </v>
      </c>
      <c r="G38" s="339"/>
      <c r="H38" s="339"/>
      <c r="I38" s="339"/>
      <c r="J38" s="339"/>
      <c r="K38" s="339"/>
      <c r="L38" s="353"/>
      <c r="M38" s="338"/>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339"/>
      <c r="AK38" s="339"/>
      <c r="AL38" s="339"/>
      <c r="AM38" s="339"/>
      <c r="AN38" s="339"/>
      <c r="AO38" s="339"/>
      <c r="AP38" s="339"/>
      <c r="AQ38" s="362"/>
      <c r="AR38" s="312"/>
      <c r="AS38" s="312"/>
      <c r="AT38" s="312"/>
      <c r="AU38" s="312"/>
      <c r="AV38" s="312"/>
    </row>
    <row r="39" spans="1:48">
      <c r="A39" s="413">
        <f t="shared" si="0"/>
        <v>4</v>
      </c>
      <c r="B39" s="453"/>
      <c r="C39" s="349" t="s">
        <v>8</v>
      </c>
      <c r="D39" s="363" t="s">
        <v>171</v>
      </c>
      <c r="E39" s="438"/>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439"/>
      <c r="AN39" s="439"/>
      <c r="AO39" s="439"/>
      <c r="AP39" s="439"/>
      <c r="AQ39" s="440"/>
      <c r="AR39" s="312"/>
      <c r="AS39" s="312"/>
      <c r="AT39" s="312"/>
      <c r="AU39" s="312"/>
      <c r="AV39" s="312"/>
    </row>
    <row r="40" spans="1:48">
      <c r="A40" s="413" t="e">
        <f t="shared" si="0"/>
        <v>#VALUE!</v>
      </c>
      <c r="B40" s="453"/>
      <c r="C40" s="442" t="str">
        <f>+IFERROR(VLOOKUP(A39,'2. Objetivos y actividades'!$A$9:$B$212,2,0)," ")</f>
        <v xml:space="preserve"> </v>
      </c>
      <c r="D40" s="445"/>
      <c r="E40" s="364" t="s">
        <v>28</v>
      </c>
      <c r="F40" s="333" t="str">
        <f>+IFERROR(VLOOKUP(E40,'2. Objetivos y actividades'!$C$9:$D$212,2,0)," ")</f>
        <v xml:space="preserve"> </v>
      </c>
      <c r="G40" s="352"/>
      <c r="H40" s="352"/>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339"/>
      <c r="AM40" s="339"/>
      <c r="AN40" s="339"/>
      <c r="AO40" s="339"/>
      <c r="AP40" s="339"/>
      <c r="AQ40" s="340"/>
      <c r="AR40" s="312"/>
      <c r="AS40" s="312"/>
      <c r="AT40" s="312"/>
      <c r="AU40" s="312"/>
      <c r="AV40" s="312"/>
    </row>
    <row r="41" spans="1:48">
      <c r="A41" s="413" t="e">
        <f t="shared" si="0"/>
        <v>#VALUE!</v>
      </c>
      <c r="B41" s="453"/>
      <c r="C41" s="443"/>
      <c r="D41" s="446"/>
      <c r="E41" s="364" t="s">
        <v>29</v>
      </c>
      <c r="F41" s="333" t="str">
        <f>+IFERROR(VLOOKUP(E41,'2. Objetivos y actividades'!$C$9:$D$212,2,0)," ")</f>
        <v xml:space="preserve"> </v>
      </c>
      <c r="G41" s="337"/>
      <c r="H41" s="342"/>
      <c r="I41" s="342"/>
      <c r="J41" s="338"/>
      <c r="K41" s="365"/>
      <c r="L41" s="339"/>
      <c r="M41" s="339"/>
      <c r="N41" s="339"/>
      <c r="O41" s="339"/>
      <c r="P41" s="339"/>
      <c r="Q41" s="339"/>
      <c r="R41" s="339"/>
      <c r="S41" s="339"/>
      <c r="T41" s="339"/>
      <c r="U41" s="339"/>
      <c r="V41" s="339"/>
      <c r="W41" s="339"/>
      <c r="X41" s="339"/>
      <c r="Y41" s="339"/>
      <c r="Z41" s="339"/>
      <c r="AA41" s="339"/>
      <c r="AB41" s="339"/>
      <c r="AC41" s="339"/>
      <c r="AD41" s="339"/>
      <c r="AE41" s="339"/>
      <c r="AF41" s="339"/>
      <c r="AG41" s="339"/>
      <c r="AH41" s="339"/>
      <c r="AI41" s="339"/>
      <c r="AJ41" s="339"/>
      <c r="AK41" s="339"/>
      <c r="AL41" s="339"/>
      <c r="AM41" s="339"/>
      <c r="AN41" s="339"/>
      <c r="AO41" s="339"/>
      <c r="AP41" s="339"/>
      <c r="AQ41" s="343"/>
      <c r="AR41" s="312"/>
      <c r="AS41" s="312"/>
      <c r="AT41" s="312"/>
      <c r="AU41" s="312"/>
      <c r="AV41" s="312"/>
    </row>
    <row r="42" spans="1:48">
      <c r="A42" s="413" t="e">
        <f t="shared" si="0"/>
        <v>#VALUE!</v>
      </c>
      <c r="B42" s="453"/>
      <c r="C42" s="443"/>
      <c r="D42" s="446"/>
      <c r="E42" s="364" t="s">
        <v>30</v>
      </c>
      <c r="F42" s="333" t="str">
        <f>+IFERROR(VLOOKUP(E42,'2. Objetivos y actividades'!$C$9:$D$212,2,0)," ")</f>
        <v xml:space="preserve"> </v>
      </c>
      <c r="G42" s="338"/>
      <c r="H42" s="337"/>
      <c r="I42" s="342"/>
      <c r="J42" s="338"/>
      <c r="K42" s="365"/>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43"/>
      <c r="AR42" s="344"/>
      <c r="AS42" s="312"/>
      <c r="AT42" s="312"/>
      <c r="AU42" s="312"/>
      <c r="AV42" s="312"/>
    </row>
    <row r="43" spans="1:48">
      <c r="A43" s="413" t="e">
        <f t="shared" si="0"/>
        <v>#VALUE!</v>
      </c>
      <c r="B43" s="453"/>
      <c r="C43" s="443"/>
      <c r="D43" s="446"/>
      <c r="E43" s="364" t="s">
        <v>31</v>
      </c>
      <c r="F43" s="333" t="str">
        <f>+IFERROR(VLOOKUP(E43,'2. Objetivos y actividades'!$C$9:$D$212,2,0)," ")</f>
        <v xml:space="preserve"> </v>
      </c>
      <c r="G43" s="338"/>
      <c r="H43" s="338"/>
      <c r="I43" s="337"/>
      <c r="J43" s="342"/>
      <c r="K43" s="365"/>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c r="AN43" s="338"/>
      <c r="AO43" s="338"/>
      <c r="AP43" s="338"/>
      <c r="AQ43" s="343"/>
      <c r="AR43" s="344"/>
      <c r="AS43" s="312"/>
      <c r="AT43" s="312"/>
      <c r="AU43" s="312"/>
      <c r="AV43" s="312"/>
    </row>
    <row r="44" spans="1:48">
      <c r="A44" s="413" t="e">
        <f t="shared" si="0"/>
        <v>#VALUE!</v>
      </c>
      <c r="B44" s="453"/>
      <c r="C44" s="443"/>
      <c r="D44" s="446"/>
      <c r="E44" s="364" t="s">
        <v>122</v>
      </c>
      <c r="F44" s="333" t="str">
        <f>+IFERROR(VLOOKUP(E44,'2. Objetivos y actividades'!$C$9:$D$212,2,0)," ")</f>
        <v xml:space="preserve"> </v>
      </c>
      <c r="G44" s="338"/>
      <c r="H44" s="365"/>
      <c r="I44" s="366"/>
      <c r="J44" s="365"/>
      <c r="K44" s="366"/>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8"/>
      <c r="AJ44" s="348"/>
      <c r="AK44" s="348"/>
      <c r="AL44" s="348"/>
      <c r="AM44" s="348"/>
      <c r="AN44" s="348"/>
      <c r="AO44" s="348"/>
      <c r="AP44" s="348"/>
      <c r="AQ44" s="343"/>
      <c r="AR44" s="312"/>
      <c r="AS44" s="312"/>
      <c r="AT44" s="312"/>
      <c r="AU44" s="312"/>
      <c r="AV44" s="312"/>
    </row>
    <row r="45" spans="1:48">
      <c r="A45" s="413" t="e">
        <f t="shared" si="0"/>
        <v>#VALUE!</v>
      </c>
      <c r="B45" s="453"/>
      <c r="C45" s="443"/>
      <c r="D45" s="446"/>
      <c r="E45" s="364" t="s">
        <v>123</v>
      </c>
      <c r="F45" s="333" t="str">
        <f>+IFERROR(VLOOKUP(E45,'2. Objetivos y actividades'!$C$9:$D$212,2,0)," ")</f>
        <v xml:space="preserve"> </v>
      </c>
      <c r="G45" s="338"/>
      <c r="H45" s="365"/>
      <c r="I45" s="366"/>
      <c r="J45" s="365"/>
      <c r="K45" s="366"/>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8"/>
      <c r="AJ45" s="348"/>
      <c r="AK45" s="348"/>
      <c r="AL45" s="348"/>
      <c r="AM45" s="348"/>
      <c r="AN45" s="348"/>
      <c r="AO45" s="348"/>
      <c r="AP45" s="348"/>
      <c r="AQ45" s="343"/>
      <c r="AR45" s="312"/>
      <c r="AS45" s="312"/>
      <c r="AT45" s="312"/>
      <c r="AU45" s="312"/>
      <c r="AV45" s="312"/>
    </row>
    <row r="46" spans="1:48">
      <c r="A46" s="413" t="e">
        <f t="shared" si="0"/>
        <v>#VALUE!</v>
      </c>
      <c r="B46" s="453"/>
      <c r="C46" s="443"/>
      <c r="D46" s="446"/>
      <c r="E46" s="364" t="s">
        <v>124</v>
      </c>
      <c r="F46" s="333" t="str">
        <f>+IFERROR(VLOOKUP(E46,'2. Objetivos y actividades'!$C$9:$D$212,2,0)," ")</f>
        <v xml:space="preserve"> </v>
      </c>
      <c r="G46" s="338"/>
      <c r="H46" s="365"/>
      <c r="I46" s="366"/>
      <c r="J46" s="365"/>
      <c r="K46" s="366"/>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3"/>
      <c r="AR46" s="312"/>
      <c r="AS46" s="312"/>
      <c r="AT46" s="312"/>
      <c r="AU46" s="312"/>
      <c r="AV46" s="312"/>
    </row>
    <row r="47" spans="1:48">
      <c r="A47" s="413" t="e">
        <f t="shared" si="0"/>
        <v>#VALUE!</v>
      </c>
      <c r="B47" s="453"/>
      <c r="C47" s="443"/>
      <c r="D47" s="446"/>
      <c r="E47" s="364" t="s">
        <v>125</v>
      </c>
      <c r="F47" s="333" t="str">
        <f>+IFERROR(VLOOKUP(E47,'2. Objetivos y actividades'!$C$9:$D$212,2,0)," ")</f>
        <v xml:space="preserve"> </v>
      </c>
      <c r="G47" s="338"/>
      <c r="H47" s="365"/>
      <c r="I47" s="366"/>
      <c r="J47" s="365"/>
      <c r="K47" s="366"/>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3"/>
      <c r="AR47" s="312"/>
      <c r="AS47" s="312"/>
      <c r="AT47" s="312"/>
      <c r="AU47" s="312"/>
      <c r="AV47" s="312"/>
    </row>
    <row r="48" spans="1:48">
      <c r="A48" s="413" t="e">
        <f t="shared" si="0"/>
        <v>#VALUE!</v>
      </c>
      <c r="B48" s="453"/>
      <c r="C48" s="444"/>
      <c r="D48" s="446"/>
      <c r="E48" s="364" t="s">
        <v>126</v>
      </c>
      <c r="F48" s="333" t="str">
        <f>+IFERROR(VLOOKUP(E48,'2. Objetivos y actividades'!$C$9:$D$212,2,0)," ")</f>
        <v xml:space="preserve"> </v>
      </c>
      <c r="G48" s="338"/>
      <c r="H48" s="365"/>
      <c r="I48" s="366"/>
      <c r="J48" s="365"/>
      <c r="K48" s="366"/>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3"/>
      <c r="AR48" s="312"/>
      <c r="AS48" s="312"/>
      <c r="AT48" s="312"/>
      <c r="AU48" s="312"/>
      <c r="AV48" s="312"/>
    </row>
    <row r="49" spans="1:48" ht="28.5" customHeight="1">
      <c r="A49" s="413">
        <f t="shared" si="0"/>
        <v>5</v>
      </c>
      <c r="B49" s="453"/>
      <c r="C49" s="367" t="s">
        <v>9</v>
      </c>
      <c r="D49" s="363" t="s">
        <v>172</v>
      </c>
      <c r="E49" s="441"/>
      <c r="F49" s="439"/>
      <c r="G49" s="439"/>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39"/>
      <c r="AG49" s="439"/>
      <c r="AH49" s="439"/>
      <c r="AI49" s="439"/>
      <c r="AJ49" s="439"/>
      <c r="AK49" s="439"/>
      <c r="AL49" s="439"/>
      <c r="AM49" s="439"/>
      <c r="AN49" s="439"/>
      <c r="AO49" s="439"/>
      <c r="AP49" s="439"/>
      <c r="AQ49" s="440"/>
      <c r="AR49" s="312"/>
      <c r="AS49" s="312"/>
      <c r="AT49" s="312"/>
      <c r="AU49" s="312"/>
      <c r="AV49" s="312"/>
    </row>
    <row r="50" spans="1:48">
      <c r="A50" s="413" t="e">
        <f t="shared" si="0"/>
        <v>#VALUE!</v>
      </c>
      <c r="B50" s="453"/>
      <c r="C50" s="451" t="str">
        <f>+IFERROR(VLOOKUP(A49,'2. Objetivos y actividades'!$A$9:$B$212,2,0)," ")</f>
        <v xml:space="preserve"> </v>
      </c>
      <c r="D50" s="447"/>
      <c r="E50" s="368" t="s">
        <v>32</v>
      </c>
      <c r="F50" s="333" t="str">
        <f>+IFERROR(VLOOKUP(E50,'2. Objetivos y actividades'!$C$9:$D$212,2,0)," ")</f>
        <v xml:space="preserve"> </v>
      </c>
      <c r="G50" s="339"/>
      <c r="H50" s="339"/>
      <c r="I50" s="354"/>
      <c r="J50" s="339"/>
      <c r="K50" s="342"/>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43"/>
      <c r="AR50" s="312"/>
      <c r="AS50" s="312"/>
      <c r="AT50" s="312"/>
      <c r="AU50" s="312"/>
      <c r="AV50" s="312"/>
    </row>
    <row r="51" spans="1:48">
      <c r="A51" s="413" t="e">
        <f t="shared" si="0"/>
        <v>#VALUE!</v>
      </c>
      <c r="B51" s="453"/>
      <c r="C51" s="451"/>
      <c r="D51" s="447"/>
      <c r="E51" s="368" t="s">
        <v>33</v>
      </c>
      <c r="F51" s="333" t="str">
        <f>+IFERROR(VLOOKUP(E51,'2. Objetivos y actividades'!$C$9:$D$212,2,0)," ")</f>
        <v xml:space="preserve"> </v>
      </c>
      <c r="G51" s="339"/>
      <c r="H51" s="339"/>
      <c r="I51" s="354"/>
      <c r="J51" s="339"/>
      <c r="K51" s="342"/>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43"/>
      <c r="AR51" s="312"/>
      <c r="AS51" s="312"/>
      <c r="AT51" s="312"/>
      <c r="AU51" s="312"/>
      <c r="AV51" s="312"/>
    </row>
    <row r="52" spans="1:48">
      <c r="A52" s="413" t="e">
        <f t="shared" si="0"/>
        <v>#VALUE!</v>
      </c>
      <c r="B52" s="453"/>
      <c r="C52" s="451"/>
      <c r="D52" s="447"/>
      <c r="E52" s="368" t="s">
        <v>34</v>
      </c>
      <c r="F52" s="333" t="str">
        <f>+IFERROR(VLOOKUP(E52,'2. Objetivos y actividades'!$C$9:$D$212,2,0)," ")</f>
        <v xml:space="preserve"> </v>
      </c>
      <c r="G52" s="339"/>
      <c r="H52" s="339"/>
      <c r="I52" s="354"/>
      <c r="J52" s="339"/>
      <c r="K52" s="342"/>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43"/>
      <c r="AR52" s="312"/>
      <c r="AS52" s="312"/>
      <c r="AT52" s="312"/>
      <c r="AU52" s="312"/>
      <c r="AV52" s="312"/>
    </row>
    <row r="53" spans="1:48">
      <c r="A53" s="413" t="e">
        <f t="shared" si="0"/>
        <v>#VALUE!</v>
      </c>
      <c r="B53" s="453"/>
      <c r="C53" s="451"/>
      <c r="D53" s="447"/>
      <c r="E53" s="368" t="s">
        <v>35</v>
      </c>
      <c r="F53" s="333" t="str">
        <f>+IFERROR(VLOOKUP(E53,'2. Objetivos y actividades'!$C$9:$D$212,2,0)," ")</f>
        <v xml:space="preserve"> </v>
      </c>
      <c r="G53" s="339"/>
      <c r="H53" s="339"/>
      <c r="I53" s="354"/>
      <c r="J53" s="339"/>
      <c r="K53" s="342"/>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43"/>
      <c r="AR53" s="312"/>
      <c r="AS53" s="312"/>
      <c r="AT53" s="312"/>
      <c r="AU53" s="312"/>
      <c r="AV53" s="312"/>
    </row>
    <row r="54" spans="1:48">
      <c r="A54" s="413" t="e">
        <f t="shared" si="0"/>
        <v>#VALUE!</v>
      </c>
      <c r="B54" s="453"/>
      <c r="C54" s="451"/>
      <c r="D54" s="447"/>
      <c r="E54" s="368" t="s">
        <v>135</v>
      </c>
      <c r="F54" s="333" t="str">
        <f>+IFERROR(VLOOKUP(E54,'2. Objetivos y actividades'!$C$9:$D$212,2,0)," ")</f>
        <v xml:space="preserve"> </v>
      </c>
      <c r="G54" s="339"/>
      <c r="H54" s="339"/>
      <c r="I54" s="354"/>
      <c r="J54" s="339"/>
      <c r="K54" s="342"/>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339"/>
      <c r="AI54" s="339"/>
      <c r="AJ54" s="339"/>
      <c r="AK54" s="339"/>
      <c r="AL54" s="339"/>
      <c r="AM54" s="339"/>
      <c r="AN54" s="339"/>
      <c r="AO54" s="339"/>
      <c r="AP54" s="339"/>
      <c r="AQ54" s="343"/>
      <c r="AR54" s="312"/>
      <c r="AS54" s="312"/>
      <c r="AT54" s="312"/>
      <c r="AU54" s="312"/>
      <c r="AV54" s="312"/>
    </row>
    <row r="55" spans="1:48">
      <c r="A55" s="413" t="e">
        <f t="shared" si="0"/>
        <v>#VALUE!</v>
      </c>
      <c r="B55" s="453"/>
      <c r="C55" s="451"/>
      <c r="D55" s="447"/>
      <c r="E55" s="368" t="s">
        <v>269</v>
      </c>
      <c r="F55" s="333" t="str">
        <f>+IFERROR(VLOOKUP(E55,'2. Objetivos y actividades'!$C$9:$D$212,2,0)," ")</f>
        <v xml:space="preserve"> </v>
      </c>
      <c r="G55" s="339"/>
      <c r="H55" s="339"/>
      <c r="I55" s="354"/>
      <c r="J55" s="339"/>
      <c r="K55" s="342"/>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39"/>
      <c r="AK55" s="339"/>
      <c r="AL55" s="339"/>
      <c r="AM55" s="339"/>
      <c r="AN55" s="339"/>
      <c r="AO55" s="339"/>
      <c r="AP55" s="339"/>
      <c r="AQ55" s="343"/>
      <c r="AR55" s="312"/>
      <c r="AS55" s="312"/>
      <c r="AT55" s="312"/>
      <c r="AU55" s="312"/>
      <c r="AV55" s="312"/>
    </row>
    <row r="56" spans="1:48">
      <c r="A56" s="413" t="e">
        <f t="shared" si="0"/>
        <v>#VALUE!</v>
      </c>
      <c r="B56" s="453"/>
      <c r="C56" s="451"/>
      <c r="D56" s="447"/>
      <c r="E56" s="368" t="s">
        <v>270</v>
      </c>
      <c r="F56" s="333" t="str">
        <f>+IFERROR(VLOOKUP(E56,'2. Objetivos y actividades'!$C$9:$D$212,2,0)," ")</f>
        <v xml:space="preserve"> </v>
      </c>
      <c r="G56" s="339"/>
      <c r="H56" s="339"/>
      <c r="I56" s="354"/>
      <c r="J56" s="339"/>
      <c r="K56" s="342"/>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39"/>
      <c r="AI56" s="339"/>
      <c r="AJ56" s="339"/>
      <c r="AK56" s="339"/>
      <c r="AL56" s="339"/>
      <c r="AM56" s="339"/>
      <c r="AN56" s="339"/>
      <c r="AO56" s="339"/>
      <c r="AP56" s="339"/>
      <c r="AQ56" s="343"/>
      <c r="AR56" s="312"/>
      <c r="AS56" s="312"/>
      <c r="AT56" s="312"/>
      <c r="AU56" s="312"/>
      <c r="AV56" s="312"/>
    </row>
    <row r="57" spans="1:48">
      <c r="A57" s="413" t="e">
        <f t="shared" si="0"/>
        <v>#VALUE!</v>
      </c>
      <c r="B57" s="453"/>
      <c r="C57" s="451"/>
      <c r="D57" s="447"/>
      <c r="E57" s="368" t="s">
        <v>271</v>
      </c>
      <c r="F57" s="333" t="str">
        <f>+IFERROR(VLOOKUP(E57,'2. Objetivos y actividades'!$C$9:$D$212,2,0)," ")</f>
        <v xml:space="preserve"> </v>
      </c>
      <c r="G57" s="339"/>
      <c r="H57" s="339"/>
      <c r="I57" s="354"/>
      <c r="J57" s="339"/>
      <c r="K57" s="342"/>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c r="AN57" s="339"/>
      <c r="AO57" s="339"/>
      <c r="AP57" s="339"/>
      <c r="AQ57" s="343"/>
      <c r="AR57" s="312"/>
      <c r="AS57" s="312"/>
      <c r="AT57" s="312"/>
      <c r="AU57" s="312"/>
      <c r="AV57" s="312"/>
    </row>
    <row r="58" spans="1:48">
      <c r="A58" s="413" t="e">
        <f t="shared" si="0"/>
        <v>#VALUE!</v>
      </c>
      <c r="B58" s="453"/>
      <c r="C58" s="451"/>
      <c r="D58" s="447"/>
      <c r="E58" s="368" t="s">
        <v>280</v>
      </c>
      <c r="F58" s="333" t="str">
        <f>+IFERROR(VLOOKUP(E58,'2. Objetivos y actividades'!$C$9:$D$212,2,0)," ")</f>
        <v xml:space="preserve"> </v>
      </c>
      <c r="G58" s="339"/>
      <c r="H58" s="339"/>
      <c r="I58" s="354"/>
      <c r="J58" s="339"/>
      <c r="K58" s="342"/>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M58" s="339"/>
      <c r="AN58" s="339"/>
      <c r="AO58" s="339"/>
      <c r="AP58" s="339"/>
      <c r="AQ58" s="343"/>
      <c r="AR58" s="312"/>
      <c r="AS58" s="312"/>
      <c r="AT58" s="312"/>
      <c r="AU58" s="312"/>
      <c r="AV58" s="312"/>
    </row>
    <row r="59" spans="1:48">
      <c r="A59" s="413" t="e">
        <f t="shared" si="0"/>
        <v>#VALUE!</v>
      </c>
      <c r="B59" s="453"/>
      <c r="C59" s="451"/>
      <c r="D59" s="447"/>
      <c r="E59" s="368" t="s">
        <v>281</v>
      </c>
      <c r="F59" s="333" t="str">
        <f>+IFERROR(VLOOKUP(E59,'2. Objetivos y actividades'!$C$9:$D$212,2,0)," ")</f>
        <v xml:space="preserve"> </v>
      </c>
      <c r="G59" s="339"/>
      <c r="H59" s="339"/>
      <c r="I59" s="354"/>
      <c r="J59" s="339"/>
      <c r="K59" s="342"/>
      <c r="L59" s="339"/>
      <c r="M59" s="339"/>
      <c r="N59" s="339"/>
      <c r="O59" s="339"/>
      <c r="P59" s="339"/>
      <c r="Q59" s="339"/>
      <c r="R59" s="339"/>
      <c r="S59" s="339"/>
      <c r="T59" s="339"/>
      <c r="U59" s="339"/>
      <c r="V59" s="339"/>
      <c r="W59" s="339"/>
      <c r="X59" s="339"/>
      <c r="Y59" s="339"/>
      <c r="Z59" s="339"/>
      <c r="AA59" s="339"/>
      <c r="AB59" s="339"/>
      <c r="AC59" s="339"/>
      <c r="AD59" s="339"/>
      <c r="AE59" s="339"/>
      <c r="AF59" s="339"/>
      <c r="AG59" s="339"/>
      <c r="AH59" s="339"/>
      <c r="AI59" s="339"/>
      <c r="AJ59" s="339"/>
      <c r="AK59" s="339"/>
      <c r="AL59" s="339"/>
      <c r="AM59" s="339"/>
      <c r="AN59" s="339"/>
      <c r="AO59" s="339"/>
      <c r="AP59" s="339"/>
      <c r="AQ59" s="343"/>
      <c r="AR59" s="312"/>
      <c r="AS59" s="312"/>
      <c r="AT59" s="312"/>
      <c r="AU59" s="312"/>
      <c r="AV59" s="312"/>
    </row>
    <row r="60" spans="1:48">
      <c r="A60" s="324" t="str" cm="1">
        <f t="array" aca="1" ref="A60" ca="1">IFERROR(--_xlfn.TEXTJOIN("",1,IFERROR(--MID(C60,ROW(INDIRECT("1:"&amp;14)),1),""))," ")</f>
        <v xml:space="preserve"> </v>
      </c>
      <c r="B60" s="427" t="s">
        <v>1163</v>
      </c>
      <c r="C60" s="428"/>
      <c r="D60" s="429"/>
      <c r="E60" s="358" t="s">
        <v>129</v>
      </c>
      <c r="F60" s="333">
        <f>+IFERROR(VLOOKUP(E60,'4. Detalle de gastos '!$C$11:$E$186,3,0)," ")</f>
        <v>0</v>
      </c>
      <c r="G60" s="339"/>
      <c r="H60" s="339"/>
      <c r="I60" s="354"/>
      <c r="J60" s="339"/>
      <c r="K60" s="342"/>
      <c r="L60" s="339"/>
      <c r="M60" s="339"/>
      <c r="N60" s="339"/>
      <c r="O60" s="339"/>
      <c r="P60" s="339"/>
      <c r="Q60" s="339"/>
      <c r="R60" s="339"/>
      <c r="S60" s="339"/>
      <c r="T60" s="339"/>
      <c r="U60" s="339"/>
      <c r="V60" s="339"/>
      <c r="W60" s="339"/>
      <c r="X60" s="339"/>
      <c r="Y60" s="339"/>
      <c r="Z60" s="339"/>
      <c r="AA60" s="339"/>
      <c r="AB60" s="339"/>
      <c r="AC60" s="339"/>
      <c r="AD60" s="339"/>
      <c r="AE60" s="339"/>
      <c r="AF60" s="339"/>
      <c r="AG60" s="339"/>
      <c r="AH60" s="339"/>
      <c r="AI60" s="339"/>
      <c r="AJ60" s="339"/>
      <c r="AK60" s="339"/>
      <c r="AL60" s="339"/>
      <c r="AM60" s="339"/>
      <c r="AN60" s="339"/>
      <c r="AO60" s="339"/>
      <c r="AP60" s="339"/>
      <c r="AQ60" s="343"/>
      <c r="AR60" s="312"/>
      <c r="AS60" s="312"/>
      <c r="AT60" s="312"/>
      <c r="AU60" s="312"/>
      <c r="AV60" s="312"/>
    </row>
    <row r="61" spans="1:48">
      <c r="A61" s="324" t="str" cm="1">
        <f t="array" aca="1" ref="A61" ca="1">IFERROR(--_xlfn.TEXTJOIN("",1,IFERROR(--MID(C61,ROW(INDIRECT("1:"&amp;14)),1),""))," ")</f>
        <v xml:space="preserve"> </v>
      </c>
      <c r="B61" s="430"/>
      <c r="C61" s="431"/>
      <c r="D61" s="429"/>
      <c r="E61" s="358" t="s">
        <v>130</v>
      </c>
      <c r="F61" s="333" t="str">
        <f>+IFERROR(VLOOKUP(E61,'4. Detalle de gastos '!$C$11:$E$186,3,0)," ")</f>
        <v xml:space="preserve"> </v>
      </c>
      <c r="G61" s="339"/>
      <c r="H61" s="339"/>
      <c r="I61" s="354"/>
      <c r="J61" s="339"/>
      <c r="K61" s="342"/>
      <c r="L61" s="339"/>
      <c r="M61" s="339"/>
      <c r="N61" s="339"/>
      <c r="O61" s="339"/>
      <c r="P61" s="339"/>
      <c r="Q61" s="339"/>
      <c r="R61" s="339"/>
      <c r="S61" s="339"/>
      <c r="T61" s="339"/>
      <c r="U61" s="339"/>
      <c r="V61" s="339"/>
      <c r="W61" s="339"/>
      <c r="X61" s="339"/>
      <c r="Y61" s="339"/>
      <c r="Z61" s="339"/>
      <c r="AA61" s="339"/>
      <c r="AB61" s="339"/>
      <c r="AC61" s="339"/>
      <c r="AD61" s="339"/>
      <c r="AE61" s="339"/>
      <c r="AF61" s="339"/>
      <c r="AG61" s="339"/>
      <c r="AH61" s="339"/>
      <c r="AI61" s="339"/>
      <c r="AJ61" s="339"/>
      <c r="AK61" s="339"/>
      <c r="AL61" s="339"/>
      <c r="AM61" s="339"/>
      <c r="AN61" s="339"/>
      <c r="AO61" s="339"/>
      <c r="AP61" s="339"/>
      <c r="AQ61" s="343"/>
      <c r="AR61" s="312"/>
      <c r="AS61" s="312"/>
      <c r="AT61" s="312"/>
      <c r="AU61" s="312"/>
      <c r="AV61" s="312"/>
    </row>
    <row r="62" spans="1:48">
      <c r="A62" s="324" t="str" cm="1">
        <f t="array" aca="1" ref="A62" ca="1">IFERROR(--_xlfn.TEXTJOIN("",1,IFERROR(--MID(C62,ROW(INDIRECT("1:"&amp;14)),1),""))," ")</f>
        <v xml:space="preserve"> </v>
      </c>
      <c r="B62" s="430"/>
      <c r="C62" s="431"/>
      <c r="D62" s="429"/>
      <c r="E62" s="358" t="s">
        <v>131</v>
      </c>
      <c r="F62" s="333" t="str">
        <f>+IFERROR(VLOOKUP(E62,'4. Detalle de gastos '!$C$11:$E$186,3,0)," ")</f>
        <v xml:space="preserve"> </v>
      </c>
      <c r="G62" s="339"/>
      <c r="H62" s="339"/>
      <c r="I62" s="354"/>
      <c r="J62" s="339"/>
      <c r="K62" s="342"/>
      <c r="L62" s="339"/>
      <c r="M62" s="339"/>
      <c r="N62" s="339"/>
      <c r="O62" s="339"/>
      <c r="P62" s="339"/>
      <c r="Q62" s="339"/>
      <c r="R62" s="339"/>
      <c r="S62" s="339"/>
      <c r="T62" s="339"/>
      <c r="U62" s="339"/>
      <c r="V62" s="339"/>
      <c r="W62" s="339"/>
      <c r="X62" s="339"/>
      <c r="Y62" s="339"/>
      <c r="Z62" s="339"/>
      <c r="AA62" s="339"/>
      <c r="AB62" s="339"/>
      <c r="AC62" s="339"/>
      <c r="AD62" s="339"/>
      <c r="AE62" s="339"/>
      <c r="AF62" s="339"/>
      <c r="AG62" s="339"/>
      <c r="AH62" s="339"/>
      <c r="AI62" s="339"/>
      <c r="AJ62" s="339"/>
      <c r="AK62" s="339"/>
      <c r="AL62" s="339"/>
      <c r="AM62" s="339"/>
      <c r="AN62" s="339"/>
      <c r="AO62" s="339"/>
      <c r="AP62" s="339"/>
      <c r="AQ62" s="343"/>
      <c r="AR62" s="312"/>
      <c r="AS62" s="312"/>
      <c r="AT62" s="312"/>
      <c r="AU62" s="312"/>
      <c r="AV62" s="312"/>
    </row>
    <row r="63" spans="1:48">
      <c r="A63" s="324"/>
      <c r="B63" s="430"/>
      <c r="C63" s="431"/>
      <c r="D63" s="429"/>
      <c r="E63" s="358" t="s">
        <v>1164</v>
      </c>
      <c r="F63" s="333" t="str">
        <f>+IFERROR(VLOOKUP(E63,'4. Detalle de gastos '!$C$11:$E$186,3,0)," ")</f>
        <v xml:space="preserve"> </v>
      </c>
      <c r="G63" s="339"/>
      <c r="H63" s="339"/>
      <c r="I63" s="354"/>
      <c r="J63" s="339"/>
      <c r="K63" s="342"/>
      <c r="L63" s="339"/>
      <c r="M63" s="339"/>
      <c r="N63" s="339"/>
      <c r="O63" s="339"/>
      <c r="P63" s="339"/>
      <c r="Q63" s="339"/>
      <c r="R63" s="339"/>
      <c r="S63" s="339"/>
      <c r="T63" s="339"/>
      <c r="U63" s="339"/>
      <c r="V63" s="339"/>
      <c r="W63" s="339"/>
      <c r="X63" s="339"/>
      <c r="Y63" s="339"/>
      <c r="Z63" s="339"/>
      <c r="AA63" s="339"/>
      <c r="AB63" s="339"/>
      <c r="AC63" s="339"/>
      <c r="AD63" s="339"/>
      <c r="AE63" s="339"/>
      <c r="AF63" s="339"/>
      <c r="AG63" s="339"/>
      <c r="AH63" s="339"/>
      <c r="AI63" s="339"/>
      <c r="AJ63" s="339"/>
      <c r="AK63" s="339"/>
      <c r="AL63" s="339"/>
      <c r="AM63" s="339"/>
      <c r="AN63" s="339"/>
      <c r="AO63" s="339"/>
      <c r="AP63" s="339"/>
      <c r="AQ63" s="343"/>
      <c r="AR63" s="312"/>
      <c r="AS63" s="312"/>
      <c r="AT63" s="312"/>
      <c r="AU63" s="312"/>
      <c r="AV63" s="312"/>
    </row>
    <row r="64" spans="1:48">
      <c r="A64" s="324"/>
      <c r="B64" s="430"/>
      <c r="C64" s="431"/>
      <c r="D64" s="429"/>
      <c r="E64" s="358" t="s">
        <v>1165</v>
      </c>
      <c r="F64" s="333" t="str">
        <f>+IFERROR(VLOOKUP(E64,'4. Detalle de gastos '!$C$11:$E$186,3,0)," ")</f>
        <v xml:space="preserve"> </v>
      </c>
      <c r="G64" s="339"/>
      <c r="H64" s="339"/>
      <c r="I64" s="354"/>
      <c r="J64" s="339"/>
      <c r="K64" s="342"/>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39"/>
      <c r="AL64" s="339"/>
      <c r="AM64" s="339"/>
      <c r="AN64" s="339"/>
      <c r="AO64" s="339"/>
      <c r="AP64" s="339"/>
      <c r="AQ64" s="343"/>
      <c r="AR64" s="312"/>
      <c r="AS64" s="312"/>
      <c r="AT64" s="312"/>
      <c r="AU64" s="312"/>
      <c r="AV64" s="312"/>
    </row>
    <row r="65" spans="1:48">
      <c r="A65" s="324"/>
      <c r="B65" s="430"/>
      <c r="C65" s="431"/>
      <c r="D65" s="429"/>
      <c r="E65" s="358" t="s">
        <v>1166</v>
      </c>
      <c r="F65" s="333" t="str">
        <f>+IFERROR(VLOOKUP(E65,'4. Detalle de gastos '!$C$11:$E$186,3,0)," ")</f>
        <v xml:space="preserve"> </v>
      </c>
      <c r="G65" s="339"/>
      <c r="H65" s="339"/>
      <c r="I65" s="354"/>
      <c r="J65" s="339"/>
      <c r="K65" s="342"/>
      <c r="L65" s="339"/>
      <c r="M65" s="339"/>
      <c r="N65" s="339"/>
      <c r="O65" s="339"/>
      <c r="P65" s="339"/>
      <c r="Q65" s="339"/>
      <c r="R65" s="339"/>
      <c r="S65" s="339"/>
      <c r="T65" s="339"/>
      <c r="U65" s="339"/>
      <c r="V65" s="339"/>
      <c r="W65" s="339"/>
      <c r="X65" s="339"/>
      <c r="Y65" s="339"/>
      <c r="Z65" s="339"/>
      <c r="AA65" s="339"/>
      <c r="AB65" s="339"/>
      <c r="AC65" s="339"/>
      <c r="AD65" s="339"/>
      <c r="AE65" s="339"/>
      <c r="AF65" s="339"/>
      <c r="AG65" s="339"/>
      <c r="AH65" s="339"/>
      <c r="AI65" s="339"/>
      <c r="AJ65" s="339"/>
      <c r="AK65" s="339"/>
      <c r="AL65" s="339"/>
      <c r="AM65" s="339"/>
      <c r="AN65" s="339"/>
      <c r="AO65" s="339"/>
      <c r="AP65" s="339"/>
      <c r="AQ65" s="343"/>
      <c r="AR65" s="312"/>
      <c r="AS65" s="312"/>
      <c r="AT65" s="312"/>
      <c r="AU65" s="312"/>
      <c r="AV65" s="312"/>
    </row>
    <row r="66" spans="1:48">
      <c r="A66" s="324"/>
      <c r="B66" s="430"/>
      <c r="C66" s="431"/>
      <c r="D66" s="429"/>
      <c r="E66" s="358" t="s">
        <v>1167</v>
      </c>
      <c r="F66" s="333" t="str">
        <f>+IFERROR(VLOOKUP(E66,'4. Detalle de gastos '!$C$11:$E$186,3,0)," ")</f>
        <v xml:space="preserve"> </v>
      </c>
      <c r="G66" s="339"/>
      <c r="H66" s="339"/>
      <c r="I66" s="354"/>
      <c r="J66" s="339"/>
      <c r="K66" s="342"/>
      <c r="L66" s="339"/>
      <c r="M66" s="339"/>
      <c r="N66" s="339"/>
      <c r="O66" s="339"/>
      <c r="P66" s="339"/>
      <c r="Q66" s="339"/>
      <c r="R66" s="339"/>
      <c r="S66" s="339"/>
      <c r="T66" s="339"/>
      <c r="U66" s="339"/>
      <c r="V66" s="339"/>
      <c r="W66" s="339"/>
      <c r="X66" s="339"/>
      <c r="Y66" s="339"/>
      <c r="Z66" s="339"/>
      <c r="AA66" s="339"/>
      <c r="AB66" s="339"/>
      <c r="AC66" s="339"/>
      <c r="AD66" s="339"/>
      <c r="AE66" s="339"/>
      <c r="AF66" s="339"/>
      <c r="AG66" s="339"/>
      <c r="AH66" s="339"/>
      <c r="AI66" s="339"/>
      <c r="AJ66" s="339"/>
      <c r="AK66" s="339"/>
      <c r="AL66" s="339"/>
      <c r="AM66" s="339"/>
      <c r="AN66" s="339"/>
      <c r="AO66" s="339"/>
      <c r="AP66" s="339"/>
      <c r="AQ66" s="343"/>
      <c r="AR66" s="312"/>
      <c r="AS66" s="312"/>
      <c r="AT66" s="312"/>
      <c r="AU66" s="312"/>
      <c r="AV66" s="312"/>
    </row>
    <row r="67" spans="1:48">
      <c r="A67" s="324" t="str" cm="1">
        <f t="array" aca="1" ref="A67" ca="1">IFERROR(--_xlfn.TEXTJOIN("",1,IFERROR(--MID(C67,ROW(INDIRECT("1:"&amp;14)),1),""))," ")</f>
        <v xml:space="preserve"> </v>
      </c>
      <c r="B67" s="432"/>
      <c r="C67" s="433"/>
      <c r="D67" s="434"/>
      <c r="E67" s="358" t="s">
        <v>1168</v>
      </c>
      <c r="F67" s="333" t="str">
        <f>+IFERROR(VLOOKUP(E67,'4. Detalle de gastos '!$C$11:$E$186,3,0)," ")</f>
        <v xml:space="preserve"> </v>
      </c>
      <c r="G67" s="339"/>
      <c r="H67" s="339"/>
      <c r="I67" s="354"/>
      <c r="J67" s="339"/>
      <c r="K67" s="342"/>
      <c r="L67" s="339"/>
      <c r="M67" s="339"/>
      <c r="N67" s="339"/>
      <c r="O67" s="339"/>
      <c r="P67" s="339"/>
      <c r="Q67" s="339"/>
      <c r="R67" s="339"/>
      <c r="S67" s="339"/>
      <c r="T67" s="339"/>
      <c r="U67" s="339"/>
      <c r="V67" s="339"/>
      <c r="W67" s="339"/>
      <c r="X67" s="339"/>
      <c r="Y67" s="339"/>
      <c r="Z67" s="339"/>
      <c r="AA67" s="339"/>
      <c r="AB67" s="339"/>
      <c r="AC67" s="339"/>
      <c r="AD67" s="339"/>
      <c r="AE67" s="339"/>
      <c r="AF67" s="339"/>
      <c r="AG67" s="339"/>
      <c r="AH67" s="339"/>
      <c r="AI67" s="339"/>
      <c r="AJ67" s="339"/>
      <c r="AK67" s="339"/>
      <c r="AL67" s="339"/>
      <c r="AM67" s="339"/>
      <c r="AN67" s="339"/>
      <c r="AO67" s="339"/>
      <c r="AP67" s="339"/>
      <c r="AQ67" s="343"/>
      <c r="AR67" s="312"/>
      <c r="AS67" s="312"/>
      <c r="AT67" s="312"/>
      <c r="AU67" s="312"/>
      <c r="AV67" s="312"/>
    </row>
    <row r="68" spans="1:48">
      <c r="A68" s="324" t="str" cm="1">
        <f t="array" aca="1" ref="A68" ca="1">IFERROR(--_xlfn.TEXTJOIN("",1,IFERROR(--MID(C68,ROW(INDIRECT("1:"&amp;14)),1),""))," ")</f>
        <v xml:space="preserve"> </v>
      </c>
      <c r="B68" s="309"/>
      <c r="C68" s="309"/>
      <c r="D68" s="309"/>
      <c r="E68" s="310"/>
      <c r="F68" s="309"/>
      <c r="G68" s="309"/>
      <c r="H68" s="309"/>
      <c r="I68" s="309"/>
      <c r="J68" s="309"/>
      <c r="K68" s="309"/>
      <c r="L68" s="309"/>
      <c r="M68" s="309"/>
      <c r="N68" s="309"/>
      <c r="O68" s="309"/>
      <c r="P68" s="309"/>
      <c r="Q68" s="309"/>
      <c r="R68" s="309"/>
      <c r="S68" s="309"/>
      <c r="T68" s="309"/>
      <c r="U68" s="309"/>
      <c r="V68" s="309"/>
      <c r="W68" s="309"/>
      <c r="X68" s="309"/>
      <c r="Y68" s="309"/>
      <c r="Z68" s="309"/>
      <c r="AA68" s="309"/>
      <c r="AB68" s="309"/>
      <c r="AC68" s="309"/>
      <c r="AD68" s="309"/>
      <c r="AE68" s="309"/>
      <c r="AF68" s="309"/>
      <c r="AG68" s="309"/>
      <c r="AH68" s="309"/>
      <c r="AI68" s="309"/>
      <c r="AJ68" s="309"/>
      <c r="AK68" s="309"/>
      <c r="AL68" s="309"/>
      <c r="AM68" s="309"/>
      <c r="AN68" s="309"/>
      <c r="AO68" s="309"/>
      <c r="AP68" s="309"/>
      <c r="AQ68" s="369"/>
      <c r="AR68" s="312"/>
      <c r="AS68" s="312"/>
      <c r="AT68" s="312"/>
      <c r="AU68" s="312"/>
      <c r="AV68" s="312"/>
    </row>
    <row r="69" spans="1:48">
      <c r="A69" s="324" t="str" cm="1">
        <f t="array" aca="1" ref="A69" ca="1">IFERROR(--_xlfn.TEXTJOIN("",1,IFERROR(--MID(C69,ROW(INDIRECT("1:"&amp;14)),1),""))," ")</f>
        <v xml:space="preserve"> </v>
      </c>
      <c r="B69" s="309"/>
      <c r="C69" s="309"/>
      <c r="D69" s="309"/>
      <c r="E69" s="310"/>
      <c r="F69" s="309"/>
      <c r="G69" s="309"/>
      <c r="H69" s="309"/>
      <c r="I69" s="309"/>
      <c r="J69" s="309"/>
      <c r="K69" s="309"/>
      <c r="L69" s="309"/>
      <c r="M69" s="309"/>
      <c r="N69" s="309"/>
      <c r="O69" s="309"/>
      <c r="P69" s="309"/>
      <c r="Q69" s="309"/>
      <c r="R69" s="309"/>
      <c r="S69" s="309"/>
      <c r="T69" s="309"/>
      <c r="U69" s="309"/>
      <c r="V69" s="309"/>
      <c r="W69" s="309"/>
      <c r="X69" s="309"/>
      <c r="Y69" s="309"/>
      <c r="Z69" s="309"/>
      <c r="AA69" s="309"/>
      <c r="AB69" s="309"/>
      <c r="AC69" s="309"/>
      <c r="AD69" s="309"/>
      <c r="AE69" s="309"/>
      <c r="AF69" s="309"/>
      <c r="AG69" s="309"/>
      <c r="AH69" s="309"/>
      <c r="AI69" s="309"/>
      <c r="AJ69" s="309"/>
      <c r="AK69" s="309"/>
      <c r="AL69" s="309"/>
      <c r="AM69" s="309"/>
      <c r="AN69" s="309"/>
      <c r="AO69" s="309"/>
      <c r="AP69" s="309"/>
      <c r="AQ69" s="309"/>
      <c r="AR69" s="312"/>
      <c r="AS69" s="312"/>
      <c r="AT69" s="312"/>
      <c r="AU69" s="312"/>
      <c r="AV69" s="312"/>
    </row>
    <row r="70" spans="1:48">
      <c r="A70" s="324" t="str" cm="1">
        <f t="array" aca="1" ref="A70" ca="1">IFERROR(--_xlfn.TEXTJOIN("",1,IFERROR(--MID(C70,ROW(INDIRECT("1:"&amp;14)),1),""))," ")</f>
        <v xml:space="preserve"> </v>
      </c>
      <c r="B70" s="309"/>
      <c r="C70" s="309"/>
      <c r="D70" s="309"/>
      <c r="E70" s="310"/>
      <c r="F70" s="312"/>
      <c r="G70" s="309"/>
      <c r="H70" s="309"/>
      <c r="I70" s="309"/>
      <c r="J70" s="309"/>
      <c r="K70" s="309"/>
      <c r="L70" s="309"/>
      <c r="M70" s="309"/>
      <c r="N70" s="309"/>
      <c r="O70" s="309"/>
      <c r="P70" s="309"/>
      <c r="Q70" s="309"/>
      <c r="R70" s="309"/>
      <c r="S70" s="309"/>
      <c r="T70" s="309"/>
      <c r="U70" s="309"/>
      <c r="V70" s="309"/>
      <c r="W70" s="309"/>
      <c r="X70" s="309"/>
      <c r="Y70" s="309"/>
      <c r="Z70" s="309"/>
      <c r="AA70" s="309"/>
      <c r="AB70" s="309"/>
      <c r="AC70" s="309"/>
      <c r="AD70" s="309"/>
      <c r="AE70" s="309"/>
      <c r="AF70" s="309"/>
      <c r="AG70" s="309"/>
      <c r="AH70" s="309"/>
      <c r="AI70" s="309"/>
      <c r="AJ70" s="309"/>
      <c r="AK70" s="309"/>
      <c r="AL70" s="309"/>
      <c r="AM70" s="309"/>
      <c r="AN70" s="309"/>
      <c r="AO70" s="309"/>
      <c r="AP70" s="309"/>
      <c r="AQ70" s="309"/>
      <c r="AR70" s="312"/>
      <c r="AS70" s="312"/>
      <c r="AT70" s="312"/>
      <c r="AU70" s="312"/>
      <c r="AV70" s="312"/>
    </row>
    <row r="71" spans="1:48">
      <c r="A71" s="324" t="str" cm="1">
        <f t="array" aca="1" ref="A71" ca="1">IFERROR(--_xlfn.TEXTJOIN("",1,IFERROR(--MID(C71,ROW(INDIRECT("1:"&amp;14)),1),""))," ")</f>
        <v xml:space="preserve"> </v>
      </c>
      <c r="B71" s="309"/>
      <c r="C71" s="309"/>
      <c r="D71" s="309"/>
      <c r="E71" s="310"/>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09"/>
      <c r="AI71" s="309"/>
      <c r="AJ71" s="309"/>
      <c r="AK71" s="309"/>
      <c r="AL71" s="309"/>
      <c r="AM71" s="309"/>
      <c r="AN71" s="309"/>
      <c r="AO71" s="309"/>
      <c r="AP71" s="309"/>
      <c r="AQ71" s="309"/>
      <c r="AR71" s="312"/>
      <c r="AS71" s="312"/>
      <c r="AT71" s="312"/>
      <c r="AU71" s="312"/>
      <c r="AV71" s="312"/>
    </row>
    <row r="72" spans="1:48">
      <c r="A72" s="324" t="str" cm="1">
        <f t="array" aca="1" ref="A72" ca="1">IFERROR(--_xlfn.TEXTJOIN("",1,IFERROR(--MID(C72,ROW(INDIRECT("1:"&amp;14)),1),""))," ")</f>
        <v xml:space="preserve"> </v>
      </c>
      <c r="B72" s="309"/>
      <c r="C72" s="309"/>
      <c r="D72" s="309"/>
      <c r="E72" s="310"/>
      <c r="F72" s="309"/>
      <c r="G72" s="309"/>
      <c r="H72" s="309"/>
      <c r="I72" s="309"/>
      <c r="J72" s="309"/>
      <c r="K72" s="309"/>
      <c r="L72" s="309"/>
      <c r="M72" s="309"/>
      <c r="N72" s="309"/>
      <c r="O72" s="309"/>
      <c r="P72" s="309"/>
      <c r="Q72" s="309"/>
      <c r="R72" s="309"/>
      <c r="S72" s="309"/>
      <c r="T72" s="309"/>
      <c r="U72" s="309"/>
      <c r="V72" s="309"/>
      <c r="W72" s="309"/>
      <c r="X72" s="309"/>
      <c r="Y72" s="309"/>
      <c r="Z72" s="309"/>
      <c r="AA72" s="309"/>
      <c r="AB72" s="309"/>
      <c r="AC72" s="309"/>
      <c r="AD72" s="309"/>
      <c r="AE72" s="309"/>
      <c r="AF72" s="309"/>
      <c r="AG72" s="309"/>
      <c r="AH72" s="309"/>
      <c r="AI72" s="309"/>
      <c r="AJ72" s="309"/>
      <c r="AK72" s="309"/>
      <c r="AL72" s="309"/>
      <c r="AM72" s="309"/>
      <c r="AN72" s="309"/>
      <c r="AO72" s="309"/>
      <c r="AP72" s="309"/>
      <c r="AQ72" s="309"/>
      <c r="AR72" s="312"/>
      <c r="AS72" s="312"/>
      <c r="AT72" s="312"/>
      <c r="AU72" s="312"/>
      <c r="AV72" s="312"/>
    </row>
    <row r="73" spans="1:48">
      <c r="A73" s="324" t="str" cm="1">
        <f t="array" aca="1" ref="A73" ca="1">IFERROR(--_xlfn.TEXTJOIN("",1,IFERROR(--MID(C73,ROW(INDIRECT("1:"&amp;14)),1),""))," ")</f>
        <v xml:space="preserve"> </v>
      </c>
      <c r="B73" s="309"/>
      <c r="C73" s="309"/>
      <c r="D73" s="309"/>
      <c r="E73" s="310"/>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09"/>
      <c r="AN73" s="309"/>
      <c r="AO73" s="309"/>
      <c r="AP73" s="309"/>
      <c r="AQ73" s="309"/>
      <c r="AR73" s="312"/>
      <c r="AS73" s="312"/>
      <c r="AT73" s="312"/>
      <c r="AU73" s="312"/>
      <c r="AV73" s="312"/>
    </row>
    <row r="74" spans="1:48">
      <c r="A74" s="324" t="str" cm="1">
        <f t="array" aca="1" ref="A74" ca="1">IFERROR(--_xlfn.TEXTJOIN("",1,IFERROR(--MID(C74,ROW(INDIRECT("1:"&amp;14)),1),""))," ")</f>
        <v xml:space="preserve"> </v>
      </c>
      <c r="B74" s="309"/>
      <c r="C74" s="309"/>
      <c r="D74" s="309"/>
      <c r="E74" s="310"/>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09"/>
      <c r="AI74" s="309"/>
      <c r="AJ74" s="309"/>
      <c r="AK74" s="309"/>
      <c r="AL74" s="309"/>
      <c r="AM74" s="309"/>
      <c r="AN74" s="309"/>
      <c r="AO74" s="309"/>
      <c r="AP74" s="309"/>
      <c r="AQ74" s="309"/>
      <c r="AR74" s="312"/>
      <c r="AS74" s="312"/>
      <c r="AT74" s="312"/>
      <c r="AU74" s="312"/>
      <c r="AV74" s="312"/>
    </row>
    <row r="75" spans="1:48">
      <c r="A75" s="324" t="str" cm="1">
        <f t="array" aca="1" ref="A75" ca="1">IFERROR(--_xlfn.TEXTJOIN("",1,IFERROR(--MID(C75,ROW(INDIRECT("1:"&amp;14)),1),""))," ")</f>
        <v xml:space="preserve"> </v>
      </c>
      <c r="B75" s="309"/>
      <c r="C75" s="309"/>
      <c r="D75" s="309"/>
      <c r="E75" s="310"/>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09"/>
      <c r="AI75" s="309"/>
      <c r="AJ75" s="309"/>
      <c r="AK75" s="309"/>
      <c r="AL75" s="309"/>
      <c r="AM75" s="309"/>
      <c r="AN75" s="309"/>
      <c r="AO75" s="309"/>
      <c r="AP75" s="309"/>
      <c r="AQ75" s="309"/>
      <c r="AR75" s="312"/>
      <c r="AS75" s="312"/>
      <c r="AT75" s="312"/>
      <c r="AU75" s="312"/>
      <c r="AV75" s="312"/>
    </row>
    <row r="76" spans="1:48">
      <c r="A76" s="324" t="str" cm="1">
        <f t="array" aca="1" ref="A76" ca="1">IFERROR(--_xlfn.TEXTJOIN("",1,IFERROR(--MID(C76,ROW(INDIRECT("1:"&amp;14)),1),""))," ")</f>
        <v xml:space="preserve"> </v>
      </c>
      <c r="B76" s="309"/>
      <c r="C76" s="309"/>
      <c r="D76" s="309"/>
      <c r="E76" s="310"/>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09"/>
      <c r="AI76" s="309"/>
      <c r="AJ76" s="309"/>
      <c r="AK76" s="309"/>
      <c r="AL76" s="309"/>
      <c r="AM76" s="309"/>
      <c r="AN76" s="309"/>
      <c r="AO76" s="309"/>
      <c r="AP76" s="309"/>
      <c r="AQ76" s="309"/>
      <c r="AR76" s="312"/>
      <c r="AS76" s="312"/>
      <c r="AT76" s="312"/>
      <c r="AU76" s="312"/>
      <c r="AV76" s="312"/>
    </row>
    <row r="77" spans="1:48">
      <c r="A77" s="324" t="str" cm="1">
        <f t="array" aca="1" ref="A77" ca="1">IFERROR(--_xlfn.TEXTJOIN("",1,IFERROR(--MID(C77,ROW(INDIRECT("1:"&amp;14)),1),""))," ")</f>
        <v xml:space="preserve"> </v>
      </c>
      <c r="B77" s="309"/>
      <c r="C77" s="309"/>
      <c r="D77" s="309"/>
      <c r="E77" s="310"/>
      <c r="F77" s="309"/>
      <c r="G77" s="309"/>
      <c r="H77" s="309"/>
      <c r="I77" s="309"/>
      <c r="J77" s="309"/>
      <c r="K77" s="309"/>
      <c r="L77" s="309"/>
      <c r="M77" s="309"/>
      <c r="N77" s="309"/>
      <c r="O77" s="309"/>
      <c r="P77" s="309"/>
      <c r="Q77" s="309"/>
      <c r="R77" s="309"/>
      <c r="S77" s="309"/>
      <c r="T77" s="309"/>
      <c r="U77" s="309"/>
      <c r="V77" s="309"/>
      <c r="W77" s="309"/>
      <c r="X77" s="309"/>
      <c r="Y77" s="309"/>
      <c r="Z77" s="309"/>
      <c r="AA77" s="309"/>
      <c r="AB77" s="309"/>
      <c r="AC77" s="309"/>
      <c r="AD77" s="309"/>
      <c r="AE77" s="309"/>
      <c r="AF77" s="309"/>
      <c r="AG77" s="309"/>
      <c r="AH77" s="309"/>
      <c r="AI77" s="309"/>
      <c r="AJ77" s="309"/>
      <c r="AK77" s="309"/>
      <c r="AL77" s="309"/>
      <c r="AM77" s="309"/>
      <c r="AN77" s="309"/>
      <c r="AO77" s="309"/>
      <c r="AP77" s="309"/>
      <c r="AQ77" s="309"/>
      <c r="AR77" s="312"/>
      <c r="AS77" s="312"/>
      <c r="AT77" s="312"/>
      <c r="AU77" s="312"/>
      <c r="AV77" s="312"/>
    </row>
    <row r="78" spans="1:48">
      <c r="A78" s="324" t="str" cm="1">
        <f t="array" aca="1" ref="A78" ca="1">IFERROR(--_xlfn.TEXTJOIN("",1,IFERROR(--MID(C78,ROW(INDIRECT("1:"&amp;14)),1),""))," ")</f>
        <v xml:space="preserve"> </v>
      </c>
      <c r="B78" s="309"/>
      <c r="C78" s="309"/>
      <c r="D78" s="309"/>
      <c r="E78" s="310"/>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09"/>
      <c r="AI78" s="309"/>
      <c r="AJ78" s="309"/>
      <c r="AK78" s="309"/>
      <c r="AL78" s="309"/>
      <c r="AM78" s="309"/>
      <c r="AN78" s="309"/>
      <c r="AO78" s="309"/>
      <c r="AP78" s="309"/>
      <c r="AQ78" s="309"/>
      <c r="AR78" s="312"/>
      <c r="AS78" s="312"/>
      <c r="AT78" s="312"/>
      <c r="AU78" s="312"/>
      <c r="AV78" s="312"/>
    </row>
    <row r="79" spans="1:48">
      <c r="A79" s="324" t="str" cm="1">
        <f t="array" aca="1" ref="A79" ca="1">IFERROR(--_xlfn.TEXTJOIN("",1,IFERROR(--MID(C79,ROW(INDIRECT("1:"&amp;14)),1),""))," ")</f>
        <v xml:space="preserve"> </v>
      </c>
      <c r="B79" s="309"/>
      <c r="C79" s="309"/>
      <c r="D79" s="309"/>
      <c r="E79" s="310"/>
      <c r="F79" s="309"/>
      <c r="G79" s="309"/>
      <c r="H79" s="309"/>
      <c r="I79" s="309"/>
      <c r="J79" s="309"/>
      <c r="K79" s="309"/>
      <c r="L79" s="309"/>
      <c r="M79" s="309"/>
      <c r="N79" s="309"/>
      <c r="O79" s="309"/>
      <c r="P79" s="309"/>
      <c r="Q79" s="309"/>
      <c r="R79" s="309"/>
      <c r="S79" s="309"/>
      <c r="T79" s="309"/>
      <c r="U79" s="309"/>
      <c r="V79" s="309"/>
      <c r="W79" s="309"/>
      <c r="X79" s="309"/>
      <c r="Y79" s="309"/>
      <c r="Z79" s="309"/>
      <c r="AA79" s="309"/>
      <c r="AB79" s="309"/>
      <c r="AC79" s="309"/>
      <c r="AD79" s="309"/>
      <c r="AE79" s="309"/>
      <c r="AF79" s="309"/>
      <c r="AG79" s="309"/>
      <c r="AH79" s="309"/>
      <c r="AI79" s="309"/>
      <c r="AJ79" s="309"/>
      <c r="AK79" s="309"/>
      <c r="AL79" s="309"/>
      <c r="AM79" s="309"/>
      <c r="AN79" s="309"/>
      <c r="AO79" s="309"/>
      <c r="AP79" s="309"/>
      <c r="AQ79" s="309"/>
      <c r="AR79" s="312"/>
      <c r="AS79" s="312"/>
      <c r="AT79" s="312"/>
      <c r="AU79" s="312"/>
      <c r="AV79" s="312"/>
    </row>
    <row r="80" spans="1:48">
      <c r="A80" s="324" t="str" cm="1">
        <f t="array" aca="1" ref="A80" ca="1">IFERROR(--_xlfn.TEXTJOIN("",1,IFERROR(--MID(C80,ROW(INDIRECT("1:"&amp;14)),1),""))," ")</f>
        <v xml:space="preserve"> </v>
      </c>
      <c r="B80" s="309"/>
      <c r="C80" s="309"/>
      <c r="D80" s="309"/>
      <c r="E80" s="310"/>
      <c r="F80" s="309"/>
      <c r="G80" s="309"/>
      <c r="H80" s="309"/>
      <c r="I80" s="309"/>
      <c r="J80" s="309"/>
      <c r="K80" s="309"/>
      <c r="L80" s="309"/>
      <c r="M80" s="309"/>
      <c r="N80" s="309"/>
      <c r="O80" s="309"/>
      <c r="P80" s="309"/>
      <c r="Q80" s="309"/>
      <c r="R80" s="309"/>
      <c r="S80" s="309"/>
      <c r="T80" s="309"/>
      <c r="U80" s="309"/>
      <c r="V80" s="309"/>
      <c r="W80" s="309"/>
      <c r="X80" s="309"/>
      <c r="Y80" s="309"/>
      <c r="Z80" s="309"/>
      <c r="AA80" s="309"/>
      <c r="AB80" s="309"/>
      <c r="AC80" s="309"/>
      <c r="AD80" s="309"/>
      <c r="AE80" s="309"/>
      <c r="AF80" s="309"/>
      <c r="AG80" s="309"/>
      <c r="AH80" s="309"/>
      <c r="AI80" s="309"/>
      <c r="AJ80" s="309"/>
      <c r="AK80" s="309"/>
      <c r="AL80" s="309"/>
      <c r="AM80" s="309"/>
      <c r="AN80" s="309"/>
      <c r="AO80" s="309"/>
      <c r="AP80" s="309"/>
      <c r="AQ80" s="309"/>
      <c r="AR80" s="312"/>
      <c r="AS80" s="312"/>
      <c r="AT80" s="312"/>
      <c r="AU80" s="312"/>
      <c r="AV80" s="312"/>
    </row>
    <row r="81" spans="1:48">
      <c r="A81" s="324" t="str" cm="1">
        <f t="array" aca="1" ref="A81" ca="1">IFERROR(--_xlfn.TEXTJOIN("",1,IFERROR(--MID(C81,ROW(INDIRECT("1:"&amp;14)),1),""))," ")</f>
        <v xml:space="preserve"> </v>
      </c>
      <c r="B81" s="309"/>
      <c r="C81" s="309"/>
      <c r="D81" s="309"/>
      <c r="E81" s="310"/>
      <c r="F81" s="309"/>
      <c r="G81" s="309"/>
      <c r="H81" s="309"/>
      <c r="I81" s="309"/>
      <c r="J81" s="309"/>
      <c r="K81" s="309"/>
      <c r="L81" s="309"/>
      <c r="M81" s="309"/>
      <c r="N81" s="309"/>
      <c r="O81" s="309"/>
      <c r="P81" s="309"/>
      <c r="Q81" s="309"/>
      <c r="R81" s="309"/>
      <c r="S81" s="309"/>
      <c r="T81" s="309"/>
      <c r="U81" s="309"/>
      <c r="V81" s="309"/>
      <c r="W81" s="309"/>
      <c r="X81" s="309"/>
      <c r="Y81" s="309"/>
      <c r="Z81" s="309"/>
      <c r="AA81" s="309"/>
      <c r="AB81" s="309"/>
      <c r="AC81" s="309"/>
      <c r="AD81" s="309"/>
      <c r="AE81" s="309"/>
      <c r="AF81" s="309"/>
      <c r="AG81" s="309"/>
      <c r="AH81" s="309"/>
      <c r="AI81" s="309"/>
      <c r="AJ81" s="309"/>
      <c r="AK81" s="309"/>
      <c r="AL81" s="309"/>
      <c r="AM81" s="309"/>
      <c r="AN81" s="309"/>
      <c r="AO81" s="309"/>
      <c r="AP81" s="309"/>
      <c r="AQ81" s="309"/>
      <c r="AR81" s="312"/>
      <c r="AS81" s="312"/>
      <c r="AT81" s="312"/>
      <c r="AU81" s="312"/>
      <c r="AV81" s="312"/>
    </row>
    <row r="82" spans="1:48">
      <c r="A82" s="324" t="str" cm="1">
        <f t="array" aca="1" ref="A82" ca="1">IFERROR(--_xlfn.TEXTJOIN("",1,IFERROR(--MID(C82,ROW(INDIRECT("1:"&amp;14)),1),""))," ")</f>
        <v xml:space="preserve"> </v>
      </c>
      <c r="B82" s="309"/>
      <c r="C82" s="309"/>
      <c r="D82" s="309"/>
      <c r="E82" s="310"/>
      <c r="F82" s="309"/>
      <c r="G82" s="309"/>
      <c r="H82" s="309"/>
      <c r="I82" s="309"/>
      <c r="J82" s="309"/>
      <c r="K82" s="309"/>
      <c r="L82" s="309"/>
      <c r="M82" s="309"/>
      <c r="N82" s="309"/>
      <c r="O82" s="309"/>
      <c r="P82" s="309"/>
      <c r="Q82" s="309"/>
      <c r="R82" s="309"/>
      <c r="S82" s="309"/>
      <c r="T82" s="309"/>
      <c r="U82" s="309"/>
      <c r="V82" s="309"/>
      <c r="W82" s="309"/>
      <c r="X82" s="309"/>
      <c r="Y82" s="309"/>
      <c r="Z82" s="309"/>
      <c r="AA82" s="309"/>
      <c r="AB82" s="309"/>
      <c r="AC82" s="309"/>
      <c r="AD82" s="309"/>
      <c r="AE82" s="309"/>
      <c r="AF82" s="309"/>
      <c r="AG82" s="309"/>
      <c r="AH82" s="309"/>
      <c r="AI82" s="309"/>
      <c r="AJ82" s="309"/>
      <c r="AK82" s="309"/>
      <c r="AL82" s="309"/>
      <c r="AM82" s="309"/>
      <c r="AN82" s="309"/>
      <c r="AO82" s="309"/>
      <c r="AP82" s="309"/>
      <c r="AQ82" s="309"/>
      <c r="AR82" s="312"/>
      <c r="AS82" s="312"/>
      <c r="AT82" s="312"/>
      <c r="AU82" s="312"/>
      <c r="AV82" s="312"/>
    </row>
    <row r="83" spans="1:48">
      <c r="A83" s="324" t="str" cm="1">
        <f t="array" aca="1" ref="A83" ca="1">IFERROR(--_xlfn.TEXTJOIN("",1,IFERROR(--MID(C83,ROW(INDIRECT("1:"&amp;14)),1),""))," ")</f>
        <v xml:space="preserve"> </v>
      </c>
      <c r="B83" s="309"/>
      <c r="C83" s="309"/>
      <c r="D83" s="309"/>
      <c r="E83" s="310"/>
      <c r="F83" s="309"/>
      <c r="G83" s="309"/>
      <c r="H83" s="309"/>
      <c r="I83" s="309"/>
      <c r="J83" s="309"/>
      <c r="K83" s="309"/>
      <c r="L83" s="309"/>
      <c r="M83" s="309"/>
      <c r="N83" s="309"/>
      <c r="O83" s="309"/>
      <c r="P83" s="309"/>
      <c r="Q83" s="309"/>
      <c r="R83" s="309"/>
      <c r="S83" s="309"/>
      <c r="T83" s="309"/>
      <c r="U83" s="309"/>
      <c r="V83" s="309"/>
      <c r="W83" s="309"/>
      <c r="X83" s="309"/>
      <c r="Y83" s="309"/>
      <c r="Z83" s="309"/>
      <c r="AA83" s="309"/>
      <c r="AB83" s="309"/>
      <c r="AC83" s="309"/>
      <c r="AD83" s="309"/>
      <c r="AE83" s="309"/>
      <c r="AF83" s="309"/>
      <c r="AG83" s="309"/>
      <c r="AH83" s="309"/>
      <c r="AI83" s="309"/>
      <c r="AJ83" s="309"/>
      <c r="AK83" s="309"/>
      <c r="AL83" s="309"/>
      <c r="AM83" s="309"/>
      <c r="AN83" s="309"/>
      <c r="AO83" s="309"/>
      <c r="AP83" s="309"/>
      <c r="AQ83" s="309"/>
      <c r="AR83" s="312"/>
      <c r="AS83" s="312"/>
      <c r="AT83" s="312"/>
      <c r="AU83" s="312"/>
      <c r="AV83" s="312"/>
    </row>
    <row r="84" spans="1:48">
      <c r="A84" s="324" t="str" cm="1">
        <f t="array" aca="1" ref="A84" ca="1">IFERROR(--_xlfn.TEXTJOIN("",1,IFERROR(--MID(C84,ROW(INDIRECT("1:"&amp;14)),1),""))," ")</f>
        <v xml:space="preserve"> </v>
      </c>
      <c r="B84" s="309"/>
      <c r="C84" s="309"/>
      <c r="D84" s="309"/>
      <c r="E84" s="310"/>
      <c r="F84" s="309"/>
      <c r="G84" s="309"/>
      <c r="H84" s="309"/>
      <c r="I84" s="309"/>
      <c r="J84" s="309"/>
      <c r="K84" s="309"/>
      <c r="L84" s="309"/>
      <c r="M84" s="309"/>
      <c r="N84" s="309"/>
      <c r="O84" s="309"/>
      <c r="P84" s="309"/>
      <c r="Q84" s="309"/>
      <c r="R84" s="309"/>
      <c r="S84" s="309"/>
      <c r="T84" s="309"/>
      <c r="U84" s="309"/>
      <c r="V84" s="309"/>
      <c r="W84" s="309"/>
      <c r="X84" s="309"/>
      <c r="Y84" s="309"/>
      <c r="Z84" s="309"/>
      <c r="AA84" s="309"/>
      <c r="AB84" s="309"/>
      <c r="AC84" s="309"/>
      <c r="AD84" s="309"/>
      <c r="AE84" s="309"/>
      <c r="AF84" s="309"/>
      <c r="AG84" s="309"/>
      <c r="AH84" s="309"/>
      <c r="AI84" s="309"/>
      <c r="AJ84" s="309"/>
      <c r="AK84" s="309"/>
      <c r="AL84" s="309"/>
      <c r="AM84" s="309"/>
      <c r="AN84" s="309"/>
      <c r="AO84" s="309"/>
      <c r="AP84" s="309"/>
      <c r="AQ84" s="309"/>
      <c r="AR84" s="312"/>
      <c r="AS84" s="312"/>
      <c r="AT84" s="312"/>
      <c r="AU84" s="312"/>
      <c r="AV84" s="312"/>
    </row>
    <row r="85" spans="1:48">
      <c r="A85" s="324" t="str" cm="1">
        <f t="array" aca="1" ref="A85" ca="1">IFERROR(--_xlfn.TEXTJOIN("",1,IFERROR(--MID(C85,ROW(INDIRECT("1:"&amp;14)),1),""))," ")</f>
        <v xml:space="preserve"> </v>
      </c>
      <c r="B85" s="309"/>
      <c r="C85" s="309"/>
      <c r="D85" s="309"/>
      <c r="E85" s="310"/>
      <c r="F85" s="309"/>
      <c r="G85" s="309"/>
      <c r="H85" s="309"/>
      <c r="I85" s="309"/>
      <c r="J85" s="309"/>
      <c r="K85" s="309"/>
      <c r="L85" s="309"/>
      <c r="M85" s="309"/>
      <c r="N85" s="309"/>
      <c r="O85" s="309"/>
      <c r="P85" s="309"/>
      <c r="Q85" s="309"/>
      <c r="R85" s="309"/>
      <c r="S85" s="309"/>
      <c r="T85" s="309"/>
      <c r="U85" s="309"/>
      <c r="V85" s="309"/>
      <c r="W85" s="309"/>
      <c r="X85" s="309"/>
      <c r="Y85" s="309"/>
      <c r="Z85" s="309"/>
      <c r="AA85" s="309"/>
      <c r="AB85" s="309"/>
      <c r="AC85" s="309"/>
      <c r="AD85" s="309"/>
      <c r="AE85" s="309"/>
      <c r="AF85" s="309"/>
      <c r="AG85" s="309"/>
      <c r="AH85" s="309"/>
      <c r="AI85" s="309"/>
      <c r="AJ85" s="309"/>
      <c r="AK85" s="309"/>
      <c r="AL85" s="309"/>
      <c r="AM85" s="309"/>
      <c r="AN85" s="309"/>
      <c r="AO85" s="309"/>
      <c r="AP85" s="309"/>
      <c r="AQ85" s="309"/>
      <c r="AR85" s="312"/>
      <c r="AS85" s="312"/>
      <c r="AT85" s="312"/>
      <c r="AU85" s="312"/>
      <c r="AV85" s="312"/>
    </row>
    <row r="86" spans="1:48">
      <c r="A86" s="324" t="str" cm="1">
        <f t="array" aca="1" ref="A86" ca="1">IFERROR(--_xlfn.TEXTJOIN("",1,IFERROR(--MID(C86,ROW(INDIRECT("1:"&amp;14)),1),""))," ")</f>
        <v xml:space="preserve"> </v>
      </c>
      <c r="B86" s="309"/>
      <c r="C86" s="309"/>
      <c r="D86" s="309"/>
      <c r="E86" s="310"/>
      <c r="F86" s="309"/>
      <c r="G86" s="309"/>
      <c r="H86" s="309"/>
      <c r="I86" s="309"/>
      <c r="J86" s="309"/>
      <c r="K86" s="309"/>
      <c r="L86" s="309"/>
      <c r="M86" s="309"/>
      <c r="N86" s="309"/>
      <c r="O86" s="309"/>
      <c r="P86" s="309"/>
      <c r="Q86" s="309"/>
      <c r="R86" s="309"/>
      <c r="S86" s="309"/>
      <c r="T86" s="309"/>
      <c r="U86" s="309"/>
      <c r="V86" s="309"/>
      <c r="W86" s="309"/>
      <c r="X86" s="309"/>
      <c r="Y86" s="309"/>
      <c r="Z86" s="309"/>
      <c r="AA86" s="309"/>
      <c r="AB86" s="309"/>
      <c r="AC86" s="309"/>
      <c r="AD86" s="309"/>
      <c r="AE86" s="309"/>
      <c r="AF86" s="309"/>
      <c r="AG86" s="309"/>
      <c r="AH86" s="309"/>
      <c r="AI86" s="309"/>
      <c r="AJ86" s="309"/>
      <c r="AK86" s="309"/>
      <c r="AL86" s="309"/>
      <c r="AM86" s="309"/>
      <c r="AN86" s="309"/>
      <c r="AO86" s="309"/>
      <c r="AP86" s="309"/>
      <c r="AQ86" s="309"/>
      <c r="AR86" s="312"/>
      <c r="AS86" s="312"/>
      <c r="AT86" s="312"/>
      <c r="AU86" s="312"/>
      <c r="AV86" s="312"/>
    </row>
    <row r="87" spans="1:48">
      <c r="A87" s="324" t="str" cm="1">
        <f t="array" aca="1" ref="A87" ca="1">IFERROR(--_xlfn.TEXTJOIN("",1,IFERROR(--MID(C87,ROW(INDIRECT("1:"&amp;14)),1),""))," ")</f>
        <v xml:space="preserve"> </v>
      </c>
      <c r="B87" s="309"/>
      <c r="C87" s="309"/>
      <c r="D87" s="309"/>
      <c r="E87" s="310"/>
      <c r="F87" s="309"/>
      <c r="G87" s="309"/>
      <c r="H87" s="309"/>
      <c r="I87" s="309"/>
      <c r="J87" s="309"/>
      <c r="K87" s="309"/>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09"/>
      <c r="AJ87" s="309"/>
      <c r="AK87" s="309"/>
      <c r="AL87" s="309"/>
      <c r="AM87" s="309"/>
      <c r="AN87" s="309"/>
      <c r="AO87" s="309"/>
      <c r="AP87" s="309"/>
      <c r="AQ87" s="309"/>
      <c r="AR87" s="312"/>
      <c r="AS87" s="312"/>
      <c r="AT87" s="312"/>
      <c r="AU87" s="312"/>
      <c r="AV87" s="312"/>
    </row>
    <row r="88" spans="1:48">
      <c r="A88" s="324" t="str" cm="1">
        <f t="array" aca="1" ref="A88" ca="1">IFERROR(--_xlfn.TEXTJOIN("",1,IFERROR(--MID(C88,ROW(INDIRECT("1:"&amp;14)),1),""))," ")</f>
        <v xml:space="preserve"> </v>
      </c>
      <c r="B88" s="309"/>
      <c r="C88" s="309"/>
      <c r="D88" s="309"/>
      <c r="E88" s="310"/>
      <c r="F88" s="309"/>
      <c r="G88" s="309"/>
      <c r="H88" s="309"/>
      <c r="I88" s="309"/>
      <c r="J88" s="309"/>
      <c r="K88" s="309"/>
      <c r="L88" s="309"/>
      <c r="M88" s="309"/>
      <c r="N88" s="309"/>
      <c r="O88" s="309"/>
      <c r="P88" s="309"/>
      <c r="Q88" s="309"/>
      <c r="R88" s="309"/>
      <c r="S88" s="309"/>
      <c r="T88" s="309"/>
      <c r="U88" s="309"/>
      <c r="V88" s="309"/>
      <c r="W88" s="309"/>
      <c r="X88" s="309"/>
      <c r="Y88" s="309"/>
      <c r="Z88" s="309"/>
      <c r="AA88" s="309"/>
      <c r="AB88" s="309"/>
      <c r="AC88" s="309"/>
      <c r="AD88" s="309"/>
      <c r="AE88" s="309"/>
      <c r="AF88" s="309"/>
      <c r="AG88" s="309"/>
      <c r="AH88" s="309"/>
      <c r="AI88" s="309"/>
      <c r="AJ88" s="309"/>
      <c r="AK88" s="309"/>
      <c r="AL88" s="309"/>
      <c r="AM88" s="309"/>
      <c r="AN88" s="309"/>
      <c r="AO88" s="309"/>
      <c r="AP88" s="309"/>
      <c r="AQ88" s="309"/>
      <c r="AR88" s="312"/>
      <c r="AS88" s="312"/>
      <c r="AT88" s="312"/>
      <c r="AU88" s="312"/>
      <c r="AV88" s="312"/>
    </row>
    <row r="89" spans="1:48">
      <c r="A89" s="324" t="str" cm="1">
        <f t="array" aca="1" ref="A89" ca="1">IFERROR(--_xlfn.TEXTJOIN("",1,IFERROR(--MID(C89,ROW(INDIRECT("1:"&amp;14)),1),""))," ")</f>
        <v xml:space="preserve"> </v>
      </c>
      <c r="B89" s="309"/>
      <c r="C89" s="309"/>
      <c r="D89" s="309"/>
      <c r="E89" s="310"/>
      <c r="F89" s="309"/>
      <c r="G89" s="309"/>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c r="AG89" s="309"/>
      <c r="AH89" s="309"/>
      <c r="AI89" s="309"/>
      <c r="AJ89" s="309"/>
      <c r="AK89" s="309"/>
      <c r="AL89" s="309"/>
      <c r="AM89" s="309"/>
      <c r="AN89" s="309"/>
      <c r="AO89" s="309"/>
      <c r="AP89" s="309"/>
      <c r="AQ89" s="309"/>
      <c r="AR89" s="312"/>
      <c r="AS89" s="312"/>
      <c r="AT89" s="312"/>
      <c r="AU89" s="312"/>
      <c r="AV89" s="312"/>
    </row>
    <row r="90" spans="1:48">
      <c r="A90" s="324" t="str" cm="1">
        <f t="array" aca="1" ref="A90" ca="1">IFERROR(--_xlfn.TEXTJOIN("",1,IFERROR(--MID(C90,ROW(INDIRECT("1:"&amp;14)),1),""))," ")</f>
        <v xml:space="preserve"> </v>
      </c>
      <c r="B90" s="309"/>
      <c r="C90" s="309"/>
      <c r="D90" s="309"/>
      <c r="E90" s="310"/>
      <c r="F90" s="309"/>
      <c r="G90" s="309"/>
      <c r="H90" s="309"/>
      <c r="I90" s="309"/>
      <c r="J90" s="309"/>
      <c r="K90" s="309"/>
      <c r="L90" s="309"/>
      <c r="M90" s="309"/>
      <c r="N90" s="309"/>
      <c r="O90" s="309"/>
      <c r="P90" s="309"/>
      <c r="Q90" s="309"/>
      <c r="R90" s="309"/>
      <c r="S90" s="309"/>
      <c r="T90" s="309"/>
      <c r="U90" s="309"/>
      <c r="V90" s="309"/>
      <c r="W90" s="309"/>
      <c r="X90" s="309"/>
      <c r="Y90" s="309"/>
      <c r="Z90" s="309"/>
      <c r="AA90" s="309"/>
      <c r="AB90" s="309"/>
      <c r="AC90" s="309"/>
      <c r="AD90" s="309"/>
      <c r="AE90" s="309"/>
      <c r="AF90" s="309"/>
      <c r="AG90" s="309"/>
      <c r="AH90" s="309"/>
      <c r="AI90" s="309"/>
      <c r="AJ90" s="309"/>
      <c r="AK90" s="309"/>
      <c r="AL90" s="309"/>
      <c r="AM90" s="309"/>
      <c r="AN90" s="309"/>
      <c r="AO90" s="309"/>
      <c r="AP90" s="309"/>
      <c r="AQ90" s="309"/>
      <c r="AR90" s="312"/>
      <c r="AS90" s="312"/>
      <c r="AT90" s="312"/>
      <c r="AU90" s="312"/>
      <c r="AV90" s="312"/>
    </row>
    <row r="91" spans="1:48">
      <c r="A91" s="324" t="str" cm="1">
        <f t="array" aca="1" ref="A91" ca="1">IFERROR(--_xlfn.TEXTJOIN("",1,IFERROR(--MID(C91,ROW(INDIRECT("1:"&amp;14)),1),""))," ")</f>
        <v xml:space="preserve"> </v>
      </c>
      <c r="B91" s="309"/>
      <c r="C91" s="309"/>
      <c r="D91" s="309"/>
      <c r="E91" s="310"/>
      <c r="F91" s="309"/>
      <c r="G91" s="309"/>
      <c r="H91" s="309"/>
      <c r="I91" s="309"/>
      <c r="J91" s="309"/>
      <c r="K91" s="309"/>
      <c r="L91" s="309"/>
      <c r="M91" s="309"/>
      <c r="N91" s="309"/>
      <c r="O91" s="309"/>
      <c r="P91" s="309"/>
      <c r="Q91" s="309"/>
      <c r="R91" s="309"/>
      <c r="S91" s="309"/>
      <c r="T91" s="309"/>
      <c r="U91" s="309"/>
      <c r="V91" s="309"/>
      <c r="W91" s="309"/>
      <c r="X91" s="309"/>
      <c r="Y91" s="309"/>
      <c r="Z91" s="309"/>
      <c r="AA91" s="309"/>
      <c r="AB91" s="309"/>
      <c r="AC91" s="309"/>
      <c r="AD91" s="309"/>
      <c r="AE91" s="309"/>
      <c r="AF91" s="309"/>
      <c r="AG91" s="309"/>
      <c r="AH91" s="309"/>
      <c r="AI91" s="309"/>
      <c r="AJ91" s="309"/>
      <c r="AK91" s="309"/>
      <c r="AL91" s="309"/>
      <c r="AM91" s="309"/>
      <c r="AN91" s="309"/>
      <c r="AO91" s="309"/>
      <c r="AP91" s="309"/>
      <c r="AQ91" s="309"/>
      <c r="AR91" s="312"/>
      <c r="AS91" s="312"/>
      <c r="AT91" s="312"/>
      <c r="AU91" s="312"/>
      <c r="AV91" s="312"/>
    </row>
    <row r="92" spans="1:48">
      <c r="A92" s="324" t="str" cm="1">
        <f t="array" aca="1" ref="A92" ca="1">IFERROR(--_xlfn.TEXTJOIN("",1,IFERROR(--MID(C92,ROW(INDIRECT("1:"&amp;14)),1),""))," ")</f>
        <v xml:space="preserve"> </v>
      </c>
      <c r="B92" s="309"/>
      <c r="C92" s="309"/>
      <c r="D92" s="309"/>
      <c r="E92" s="310"/>
      <c r="F92" s="309"/>
      <c r="G92" s="309"/>
      <c r="H92" s="309"/>
      <c r="I92" s="309"/>
      <c r="J92" s="309"/>
      <c r="K92" s="309"/>
      <c r="L92" s="309"/>
      <c r="M92" s="309"/>
      <c r="N92" s="309"/>
      <c r="O92" s="309"/>
      <c r="P92" s="309"/>
      <c r="Q92" s="309"/>
      <c r="R92" s="309"/>
      <c r="S92" s="309"/>
      <c r="T92" s="309"/>
      <c r="U92" s="309"/>
      <c r="V92" s="309"/>
      <c r="W92" s="309"/>
      <c r="X92" s="309"/>
      <c r="Y92" s="309"/>
      <c r="Z92" s="309"/>
      <c r="AA92" s="309"/>
      <c r="AB92" s="309"/>
      <c r="AC92" s="309"/>
      <c r="AD92" s="309"/>
      <c r="AE92" s="309"/>
      <c r="AF92" s="309"/>
      <c r="AG92" s="309"/>
      <c r="AH92" s="309"/>
      <c r="AI92" s="309"/>
      <c r="AJ92" s="309"/>
      <c r="AK92" s="309"/>
      <c r="AL92" s="309"/>
      <c r="AM92" s="309"/>
      <c r="AN92" s="309"/>
      <c r="AO92" s="309"/>
      <c r="AP92" s="309"/>
      <c r="AQ92" s="309"/>
      <c r="AR92" s="312"/>
      <c r="AS92" s="312"/>
      <c r="AT92" s="312"/>
      <c r="AU92" s="312"/>
      <c r="AV92" s="312"/>
    </row>
    <row r="93" spans="1:48">
      <c r="A93" s="324" t="str" cm="1">
        <f t="array" aca="1" ref="A93" ca="1">IFERROR(--_xlfn.TEXTJOIN("",1,IFERROR(--MID(C93,ROW(INDIRECT("1:"&amp;14)),1),""))," ")</f>
        <v xml:space="preserve"> </v>
      </c>
      <c r="B93" s="309"/>
      <c r="C93" s="309"/>
      <c r="D93" s="309"/>
      <c r="E93" s="310"/>
      <c r="F93" s="309"/>
      <c r="G93" s="309"/>
      <c r="H93" s="309"/>
      <c r="I93" s="309"/>
      <c r="J93" s="309"/>
      <c r="K93" s="309"/>
      <c r="L93" s="309"/>
      <c r="M93" s="309"/>
      <c r="N93" s="309"/>
      <c r="O93" s="309"/>
      <c r="P93" s="309"/>
      <c r="Q93" s="309"/>
      <c r="R93" s="309"/>
      <c r="S93" s="309"/>
      <c r="T93" s="309"/>
      <c r="U93" s="309"/>
      <c r="V93" s="309"/>
      <c r="W93" s="309"/>
      <c r="X93" s="309"/>
      <c r="Y93" s="309"/>
      <c r="Z93" s="309"/>
      <c r="AA93" s="309"/>
      <c r="AB93" s="309"/>
      <c r="AC93" s="309"/>
      <c r="AD93" s="309"/>
      <c r="AE93" s="309"/>
      <c r="AF93" s="309"/>
      <c r="AG93" s="309"/>
      <c r="AH93" s="309"/>
      <c r="AI93" s="309"/>
      <c r="AJ93" s="309"/>
      <c r="AK93" s="309"/>
      <c r="AL93" s="309"/>
      <c r="AM93" s="309"/>
      <c r="AN93" s="309"/>
      <c r="AO93" s="309"/>
      <c r="AP93" s="309"/>
      <c r="AQ93" s="309"/>
      <c r="AR93" s="312"/>
      <c r="AS93" s="312"/>
      <c r="AT93" s="312"/>
      <c r="AU93" s="312"/>
      <c r="AV93" s="312"/>
    </row>
    <row r="94" spans="1:48">
      <c r="A94" s="324" t="str" cm="1">
        <f t="array" aca="1" ref="A94" ca="1">IFERROR(--_xlfn.TEXTJOIN("",1,IFERROR(--MID(C94,ROW(INDIRECT("1:"&amp;14)),1),""))," ")</f>
        <v xml:space="preserve"> </v>
      </c>
      <c r="B94" s="309"/>
      <c r="C94" s="309"/>
      <c r="D94" s="309"/>
      <c r="E94" s="310"/>
      <c r="F94" s="309"/>
      <c r="G94" s="309"/>
      <c r="H94" s="309"/>
      <c r="I94" s="309"/>
      <c r="J94" s="309"/>
      <c r="K94" s="309"/>
      <c r="L94" s="309"/>
      <c r="M94" s="309"/>
      <c r="N94" s="309"/>
      <c r="O94" s="309"/>
      <c r="P94" s="309"/>
      <c r="Q94" s="309"/>
      <c r="R94" s="309"/>
      <c r="S94" s="309"/>
      <c r="T94" s="309"/>
      <c r="U94" s="309"/>
      <c r="V94" s="309"/>
      <c r="W94" s="309"/>
      <c r="X94" s="309"/>
      <c r="Y94" s="309"/>
      <c r="Z94" s="309"/>
      <c r="AA94" s="309"/>
      <c r="AB94" s="309"/>
      <c r="AC94" s="309"/>
      <c r="AD94" s="309"/>
      <c r="AE94" s="309"/>
      <c r="AF94" s="309"/>
      <c r="AG94" s="309"/>
      <c r="AH94" s="309"/>
      <c r="AI94" s="309"/>
      <c r="AJ94" s="309"/>
      <c r="AK94" s="309"/>
      <c r="AL94" s="309"/>
      <c r="AM94" s="309"/>
      <c r="AN94" s="309"/>
      <c r="AO94" s="309"/>
      <c r="AP94" s="309"/>
      <c r="AQ94" s="309"/>
      <c r="AR94" s="312"/>
      <c r="AS94" s="312"/>
      <c r="AT94" s="312"/>
      <c r="AU94" s="312"/>
      <c r="AV94" s="312"/>
    </row>
    <row r="95" spans="1:48">
      <c r="A95" s="324" t="str" cm="1">
        <f t="array" aca="1" ref="A95" ca="1">IFERROR(--_xlfn.TEXTJOIN("",1,IFERROR(--MID(C95,ROW(INDIRECT("1:"&amp;14)),1),""))," ")</f>
        <v xml:space="preserve"> </v>
      </c>
      <c r="B95" s="309"/>
      <c r="C95" s="309"/>
      <c r="D95" s="309"/>
      <c r="E95" s="310"/>
      <c r="F95" s="309"/>
      <c r="G95" s="309"/>
      <c r="H95" s="309"/>
      <c r="I95" s="309"/>
      <c r="J95" s="309"/>
      <c r="K95" s="309"/>
      <c r="L95" s="309"/>
      <c r="M95" s="309"/>
      <c r="N95" s="309"/>
      <c r="O95" s="309"/>
      <c r="P95" s="309"/>
      <c r="Q95" s="309"/>
      <c r="R95" s="309"/>
      <c r="S95" s="309"/>
      <c r="T95" s="309"/>
      <c r="U95" s="309"/>
      <c r="V95" s="309"/>
      <c r="W95" s="309"/>
      <c r="X95" s="309"/>
      <c r="Y95" s="309"/>
      <c r="Z95" s="309"/>
      <c r="AA95" s="309"/>
      <c r="AB95" s="309"/>
      <c r="AC95" s="309"/>
      <c r="AD95" s="309"/>
      <c r="AE95" s="309"/>
      <c r="AF95" s="309"/>
      <c r="AG95" s="309"/>
      <c r="AH95" s="309"/>
      <c r="AI95" s="309"/>
      <c r="AJ95" s="309"/>
      <c r="AK95" s="309"/>
      <c r="AL95" s="309"/>
      <c r="AM95" s="309"/>
      <c r="AN95" s="309"/>
      <c r="AO95" s="309"/>
      <c r="AP95" s="309"/>
      <c r="AQ95" s="309"/>
      <c r="AR95" s="312"/>
      <c r="AS95" s="312"/>
      <c r="AT95" s="312"/>
      <c r="AU95" s="312"/>
      <c r="AV95" s="312"/>
    </row>
    <row r="96" spans="1:48">
      <c r="A96" s="324" t="str" cm="1">
        <f t="array" aca="1" ref="A96" ca="1">IFERROR(--_xlfn.TEXTJOIN("",1,IFERROR(--MID(C96,ROW(INDIRECT("1:"&amp;14)),1),""))," ")</f>
        <v xml:space="preserve"> </v>
      </c>
      <c r="B96" s="309"/>
      <c r="C96" s="309"/>
      <c r="D96" s="309"/>
      <c r="E96" s="310"/>
      <c r="F96" s="309"/>
      <c r="G96" s="309"/>
      <c r="H96" s="309"/>
      <c r="I96" s="309"/>
      <c r="J96" s="309"/>
      <c r="K96" s="309"/>
      <c r="L96" s="309"/>
      <c r="M96" s="309"/>
      <c r="N96" s="309"/>
      <c r="O96" s="309"/>
      <c r="P96" s="309"/>
      <c r="Q96" s="309"/>
      <c r="R96" s="309"/>
      <c r="S96" s="309"/>
      <c r="T96" s="309"/>
      <c r="U96" s="309"/>
      <c r="V96" s="309"/>
      <c r="W96" s="309"/>
      <c r="X96" s="309"/>
      <c r="Y96" s="309"/>
      <c r="Z96" s="309"/>
      <c r="AA96" s="309"/>
      <c r="AB96" s="309"/>
      <c r="AC96" s="309"/>
      <c r="AD96" s="309"/>
      <c r="AE96" s="309"/>
      <c r="AF96" s="309"/>
      <c r="AG96" s="309"/>
      <c r="AH96" s="309"/>
      <c r="AI96" s="309"/>
      <c r="AJ96" s="309"/>
      <c r="AK96" s="309"/>
      <c r="AL96" s="309"/>
      <c r="AM96" s="309"/>
      <c r="AN96" s="309"/>
      <c r="AO96" s="309"/>
      <c r="AP96" s="309"/>
      <c r="AQ96" s="309"/>
      <c r="AR96" s="312"/>
      <c r="AS96" s="312"/>
      <c r="AT96" s="312"/>
      <c r="AU96" s="312"/>
      <c r="AV96" s="312"/>
    </row>
    <row r="97" spans="1:48">
      <c r="A97" s="324" t="str" cm="1">
        <f t="array" aca="1" ref="A97" ca="1">IFERROR(--_xlfn.TEXTJOIN("",1,IFERROR(--MID(C97,ROW(INDIRECT("1:"&amp;14)),1),""))," ")</f>
        <v xml:space="preserve"> </v>
      </c>
      <c r="B97" s="309"/>
      <c r="C97" s="309"/>
      <c r="D97" s="309"/>
      <c r="E97" s="310"/>
      <c r="F97" s="309"/>
      <c r="G97" s="309"/>
      <c r="H97" s="309"/>
      <c r="I97" s="309"/>
      <c r="J97" s="309"/>
      <c r="K97" s="309"/>
      <c r="L97" s="309"/>
      <c r="M97" s="309"/>
      <c r="N97" s="309"/>
      <c r="O97" s="309"/>
      <c r="P97" s="309"/>
      <c r="Q97" s="309"/>
      <c r="R97" s="309"/>
      <c r="S97" s="309"/>
      <c r="T97" s="309"/>
      <c r="U97" s="309"/>
      <c r="V97" s="309"/>
      <c r="W97" s="309"/>
      <c r="X97" s="309"/>
      <c r="Y97" s="309"/>
      <c r="Z97" s="309"/>
      <c r="AA97" s="309"/>
      <c r="AB97" s="309"/>
      <c r="AC97" s="309"/>
      <c r="AD97" s="309"/>
      <c r="AE97" s="309"/>
      <c r="AF97" s="309"/>
      <c r="AG97" s="309"/>
      <c r="AH97" s="309"/>
      <c r="AI97" s="309"/>
      <c r="AJ97" s="309"/>
      <c r="AK97" s="309"/>
      <c r="AL97" s="309"/>
      <c r="AM97" s="309"/>
      <c r="AN97" s="309"/>
      <c r="AO97" s="309"/>
      <c r="AP97" s="309"/>
      <c r="AQ97" s="309"/>
      <c r="AR97" s="312"/>
      <c r="AS97" s="312"/>
      <c r="AT97" s="312"/>
      <c r="AU97" s="312"/>
      <c r="AV97" s="312"/>
    </row>
    <row r="98" spans="1:48">
      <c r="A98" s="324" t="str" cm="1">
        <f t="array" aca="1" ref="A98" ca="1">IFERROR(--_xlfn.TEXTJOIN("",1,IFERROR(--MID(C98,ROW(INDIRECT("1:"&amp;14)),1),""))," ")</f>
        <v xml:space="preserve"> </v>
      </c>
      <c r="B98" s="309"/>
      <c r="C98" s="309"/>
      <c r="D98" s="309"/>
      <c r="E98" s="310"/>
      <c r="F98" s="309"/>
      <c r="G98" s="309"/>
      <c r="H98" s="309"/>
      <c r="I98" s="309"/>
      <c r="J98" s="309"/>
      <c r="K98" s="309"/>
      <c r="L98" s="309"/>
      <c r="M98" s="309"/>
      <c r="N98" s="309"/>
      <c r="O98" s="309"/>
      <c r="P98" s="309"/>
      <c r="Q98" s="309"/>
      <c r="R98" s="309"/>
      <c r="S98" s="309"/>
      <c r="T98" s="309"/>
      <c r="U98" s="309"/>
      <c r="V98" s="309"/>
      <c r="W98" s="309"/>
      <c r="X98" s="309"/>
      <c r="Y98" s="309"/>
      <c r="Z98" s="309"/>
      <c r="AA98" s="309"/>
      <c r="AB98" s="309"/>
      <c r="AC98" s="309"/>
      <c r="AD98" s="309"/>
      <c r="AE98" s="309"/>
      <c r="AF98" s="309"/>
      <c r="AG98" s="309"/>
      <c r="AH98" s="309"/>
      <c r="AI98" s="309"/>
      <c r="AJ98" s="309"/>
      <c r="AK98" s="309"/>
      <c r="AL98" s="309"/>
      <c r="AM98" s="309"/>
      <c r="AN98" s="309"/>
      <c r="AO98" s="309"/>
      <c r="AP98" s="309"/>
      <c r="AQ98" s="309"/>
      <c r="AR98" s="312"/>
      <c r="AS98" s="312"/>
      <c r="AT98" s="312"/>
      <c r="AU98" s="312"/>
      <c r="AV98" s="312"/>
    </row>
    <row r="99" spans="1:48">
      <c r="A99" s="324" t="str" cm="1">
        <f t="array" aca="1" ref="A99" ca="1">IFERROR(--_xlfn.TEXTJOIN("",1,IFERROR(--MID(C99,ROW(INDIRECT("1:"&amp;14)),1),""))," ")</f>
        <v xml:space="preserve"> </v>
      </c>
      <c r="B99" s="309"/>
      <c r="C99" s="309"/>
      <c r="D99" s="309"/>
      <c r="E99" s="310"/>
      <c r="F99" s="309"/>
      <c r="G99" s="309"/>
      <c r="H99" s="309"/>
      <c r="I99" s="309"/>
      <c r="J99" s="309"/>
      <c r="K99" s="309"/>
      <c r="L99" s="309"/>
      <c r="M99" s="309"/>
      <c r="N99" s="309"/>
      <c r="O99" s="309"/>
      <c r="P99" s="309"/>
      <c r="Q99" s="309"/>
      <c r="R99" s="309"/>
      <c r="S99" s="309"/>
      <c r="T99" s="309"/>
      <c r="U99" s="309"/>
      <c r="V99" s="309"/>
      <c r="W99" s="309"/>
      <c r="X99" s="309"/>
      <c r="Y99" s="309"/>
      <c r="Z99" s="309"/>
      <c r="AA99" s="309"/>
      <c r="AB99" s="309"/>
      <c r="AC99" s="309"/>
      <c r="AD99" s="309"/>
      <c r="AE99" s="309"/>
      <c r="AF99" s="309"/>
      <c r="AG99" s="309"/>
      <c r="AH99" s="309"/>
      <c r="AI99" s="309"/>
      <c r="AJ99" s="309"/>
      <c r="AK99" s="309"/>
      <c r="AL99" s="309"/>
      <c r="AM99" s="309"/>
      <c r="AN99" s="309"/>
      <c r="AO99" s="309"/>
      <c r="AP99" s="309"/>
      <c r="AQ99" s="309"/>
      <c r="AR99" s="312"/>
      <c r="AS99" s="312"/>
      <c r="AT99" s="312"/>
      <c r="AU99" s="312"/>
      <c r="AV99" s="312"/>
    </row>
    <row r="100" spans="1:48">
      <c r="A100" s="324" t="str" cm="1">
        <f t="array" aca="1" ref="A100" ca="1">IFERROR(--_xlfn.TEXTJOIN("",1,IFERROR(--MID(C100,ROW(INDIRECT("1:"&amp;14)),1),""))," ")</f>
        <v xml:space="preserve"> </v>
      </c>
      <c r="B100" s="309"/>
      <c r="C100" s="309"/>
      <c r="D100" s="309"/>
      <c r="E100" s="310"/>
      <c r="F100" s="309"/>
      <c r="G100" s="309"/>
      <c r="H100" s="309"/>
      <c r="I100" s="309"/>
      <c r="J100" s="309"/>
      <c r="K100" s="309"/>
      <c r="L100" s="309"/>
      <c r="M100" s="309"/>
      <c r="N100" s="309"/>
      <c r="O100" s="309"/>
      <c r="P100" s="309"/>
      <c r="Q100" s="309"/>
      <c r="R100" s="309"/>
      <c r="S100" s="309"/>
      <c r="T100" s="309"/>
      <c r="U100" s="309"/>
      <c r="V100" s="309"/>
      <c r="W100" s="309"/>
      <c r="X100" s="309"/>
      <c r="Y100" s="309"/>
      <c r="Z100" s="309"/>
      <c r="AA100" s="309"/>
      <c r="AB100" s="309"/>
      <c r="AC100" s="309"/>
      <c r="AD100" s="309"/>
      <c r="AE100" s="309"/>
      <c r="AF100" s="309"/>
      <c r="AG100" s="309"/>
      <c r="AH100" s="309"/>
      <c r="AI100" s="309"/>
      <c r="AJ100" s="309"/>
      <c r="AK100" s="309"/>
      <c r="AL100" s="309"/>
      <c r="AM100" s="309"/>
      <c r="AN100" s="309"/>
      <c r="AO100" s="309"/>
      <c r="AP100" s="309"/>
      <c r="AQ100" s="309"/>
      <c r="AR100" s="312"/>
      <c r="AS100" s="312"/>
      <c r="AT100" s="312"/>
      <c r="AU100" s="312"/>
      <c r="AV100" s="312"/>
    </row>
    <row r="101" spans="1:48">
      <c r="A101" s="324" t="str" cm="1">
        <f t="array" aca="1" ref="A101" ca="1">IFERROR(--_xlfn.TEXTJOIN("",1,IFERROR(--MID(C101,ROW(INDIRECT("1:"&amp;14)),1),""))," ")</f>
        <v xml:space="preserve"> </v>
      </c>
      <c r="B101" s="309"/>
      <c r="C101" s="309"/>
      <c r="D101" s="309"/>
      <c r="E101" s="310"/>
      <c r="F101" s="309"/>
      <c r="G101" s="309"/>
      <c r="H101" s="309"/>
      <c r="I101" s="309"/>
      <c r="J101" s="309"/>
      <c r="K101" s="309"/>
      <c r="L101" s="309"/>
      <c r="M101" s="309"/>
      <c r="N101" s="309"/>
      <c r="O101" s="309"/>
      <c r="P101" s="309"/>
      <c r="Q101" s="309"/>
      <c r="R101" s="309"/>
      <c r="S101" s="309"/>
      <c r="T101" s="309"/>
      <c r="U101" s="309"/>
      <c r="V101" s="309"/>
      <c r="W101" s="309"/>
      <c r="X101" s="309"/>
      <c r="Y101" s="309"/>
      <c r="Z101" s="309"/>
      <c r="AA101" s="309"/>
      <c r="AB101" s="309"/>
      <c r="AC101" s="309"/>
      <c r="AD101" s="309"/>
      <c r="AE101" s="309"/>
      <c r="AF101" s="309"/>
      <c r="AG101" s="309"/>
      <c r="AH101" s="309"/>
      <c r="AI101" s="309"/>
      <c r="AJ101" s="309"/>
      <c r="AK101" s="309"/>
      <c r="AL101" s="309"/>
      <c r="AM101" s="309"/>
      <c r="AN101" s="309"/>
      <c r="AO101" s="309"/>
      <c r="AP101" s="309"/>
      <c r="AQ101" s="309"/>
      <c r="AR101" s="312"/>
      <c r="AS101" s="312"/>
      <c r="AT101" s="312"/>
      <c r="AU101" s="312"/>
      <c r="AV101" s="312"/>
    </row>
    <row r="102" spans="1:48">
      <c r="A102" s="324" t="str" cm="1">
        <f t="array" aca="1" ref="A102" ca="1">IFERROR(--_xlfn.TEXTJOIN("",1,IFERROR(--MID(C102,ROW(INDIRECT("1:"&amp;14)),1),""))," ")</f>
        <v xml:space="preserve"> </v>
      </c>
      <c r="B102" s="309"/>
      <c r="C102" s="309"/>
      <c r="D102" s="309"/>
      <c r="E102" s="310"/>
      <c r="F102" s="309"/>
      <c r="G102" s="309"/>
      <c r="H102" s="309"/>
      <c r="I102" s="309"/>
      <c r="J102" s="309"/>
      <c r="K102" s="309"/>
      <c r="L102" s="309"/>
      <c r="M102" s="309"/>
      <c r="N102" s="309"/>
      <c r="O102" s="309"/>
      <c r="P102" s="309"/>
      <c r="Q102" s="309"/>
      <c r="R102" s="309"/>
      <c r="S102" s="309"/>
      <c r="T102" s="309"/>
      <c r="U102" s="309"/>
      <c r="V102" s="309"/>
      <c r="W102" s="309"/>
      <c r="X102" s="309"/>
      <c r="Y102" s="309"/>
      <c r="Z102" s="309"/>
      <c r="AA102" s="309"/>
      <c r="AB102" s="309"/>
      <c r="AC102" s="309"/>
      <c r="AD102" s="309"/>
      <c r="AE102" s="309"/>
      <c r="AF102" s="309"/>
      <c r="AG102" s="309"/>
      <c r="AH102" s="309"/>
      <c r="AI102" s="309"/>
      <c r="AJ102" s="309"/>
      <c r="AK102" s="309"/>
      <c r="AL102" s="309"/>
      <c r="AM102" s="309"/>
      <c r="AN102" s="309"/>
      <c r="AO102" s="309"/>
      <c r="AP102" s="309"/>
      <c r="AQ102" s="309"/>
      <c r="AR102" s="312"/>
      <c r="AS102" s="312"/>
      <c r="AT102" s="312"/>
      <c r="AU102" s="312"/>
      <c r="AV102" s="312"/>
    </row>
    <row r="103" spans="1:48">
      <c r="A103" s="324" t="str" cm="1">
        <f t="array" aca="1" ref="A103" ca="1">IFERROR(--_xlfn.TEXTJOIN("",1,IFERROR(--MID(C103,ROW(INDIRECT("1:"&amp;14)),1),""))," ")</f>
        <v xml:space="preserve"> </v>
      </c>
      <c r="B103" s="309"/>
      <c r="C103" s="309"/>
      <c r="D103" s="309"/>
      <c r="E103" s="310"/>
      <c r="F103" s="309"/>
      <c r="G103" s="309"/>
      <c r="H103" s="309"/>
      <c r="I103" s="309"/>
      <c r="J103" s="309"/>
      <c r="K103" s="309"/>
      <c r="L103" s="309"/>
      <c r="M103" s="309"/>
      <c r="N103" s="309"/>
      <c r="O103" s="309"/>
      <c r="P103" s="309"/>
      <c r="Q103" s="309"/>
      <c r="R103" s="309"/>
      <c r="S103" s="309"/>
      <c r="T103" s="309"/>
      <c r="U103" s="309"/>
      <c r="V103" s="309"/>
      <c r="W103" s="309"/>
      <c r="X103" s="309"/>
      <c r="Y103" s="309"/>
      <c r="Z103" s="309"/>
      <c r="AA103" s="309"/>
      <c r="AB103" s="309"/>
      <c r="AC103" s="309"/>
      <c r="AD103" s="309"/>
      <c r="AE103" s="309"/>
      <c r="AF103" s="309"/>
      <c r="AG103" s="309"/>
      <c r="AH103" s="309"/>
      <c r="AI103" s="309"/>
      <c r="AJ103" s="309"/>
      <c r="AK103" s="309"/>
      <c r="AL103" s="309"/>
      <c r="AM103" s="309"/>
      <c r="AN103" s="309"/>
      <c r="AO103" s="309"/>
      <c r="AP103" s="309"/>
      <c r="AQ103" s="309"/>
      <c r="AR103" s="312"/>
      <c r="AS103" s="312"/>
      <c r="AT103" s="312"/>
      <c r="AU103" s="312"/>
      <c r="AV103" s="312"/>
    </row>
    <row r="104" spans="1:48">
      <c r="A104" s="324" t="str" cm="1">
        <f t="array" aca="1" ref="A104" ca="1">IFERROR(--_xlfn.TEXTJOIN("",1,IFERROR(--MID(C104,ROW(INDIRECT("1:"&amp;14)),1),""))," ")</f>
        <v xml:space="preserve"> </v>
      </c>
      <c r="B104" s="309"/>
      <c r="C104" s="309"/>
      <c r="D104" s="309"/>
      <c r="E104" s="310"/>
      <c r="F104" s="309"/>
      <c r="G104" s="309"/>
      <c r="H104" s="309"/>
      <c r="I104" s="309"/>
      <c r="J104" s="309"/>
      <c r="K104" s="309"/>
      <c r="L104" s="309"/>
      <c r="M104" s="309"/>
      <c r="N104" s="309"/>
      <c r="O104" s="309"/>
      <c r="P104" s="309"/>
      <c r="Q104" s="309"/>
      <c r="R104" s="309"/>
      <c r="S104" s="309"/>
      <c r="T104" s="309"/>
      <c r="U104" s="309"/>
      <c r="V104" s="309"/>
      <c r="W104" s="309"/>
      <c r="X104" s="309"/>
      <c r="Y104" s="309"/>
      <c r="Z104" s="309"/>
      <c r="AA104" s="309"/>
      <c r="AB104" s="309"/>
      <c r="AC104" s="309"/>
      <c r="AD104" s="309"/>
      <c r="AE104" s="309"/>
      <c r="AF104" s="309"/>
      <c r="AG104" s="309"/>
      <c r="AH104" s="309"/>
      <c r="AI104" s="309"/>
      <c r="AJ104" s="309"/>
      <c r="AK104" s="309"/>
      <c r="AL104" s="309"/>
      <c r="AM104" s="309"/>
      <c r="AN104" s="309"/>
      <c r="AO104" s="309"/>
      <c r="AP104" s="309"/>
      <c r="AQ104" s="309"/>
      <c r="AR104" s="312"/>
      <c r="AS104" s="312"/>
      <c r="AT104" s="312"/>
      <c r="AU104" s="312"/>
      <c r="AV104" s="312"/>
    </row>
    <row r="105" spans="1:48">
      <c r="A105" s="324" t="str" cm="1">
        <f t="array" aca="1" ref="A105" ca="1">IFERROR(--_xlfn.TEXTJOIN("",1,IFERROR(--MID(C105,ROW(INDIRECT("1:"&amp;14)),1),""))," ")</f>
        <v xml:space="preserve"> </v>
      </c>
      <c r="B105" s="309"/>
      <c r="C105" s="309"/>
      <c r="D105" s="309"/>
      <c r="E105" s="310"/>
      <c r="F105" s="309"/>
      <c r="G105" s="309"/>
      <c r="H105" s="309"/>
      <c r="I105" s="309"/>
      <c r="J105" s="309"/>
      <c r="K105" s="309"/>
      <c r="L105" s="309"/>
      <c r="M105" s="309"/>
      <c r="N105" s="309"/>
      <c r="O105" s="309"/>
      <c r="P105" s="309"/>
      <c r="Q105" s="309"/>
      <c r="R105" s="309"/>
      <c r="S105" s="309"/>
      <c r="T105" s="309"/>
      <c r="U105" s="309"/>
      <c r="V105" s="309"/>
      <c r="W105" s="309"/>
      <c r="X105" s="309"/>
      <c r="Y105" s="309"/>
      <c r="Z105" s="309"/>
      <c r="AA105" s="309"/>
      <c r="AB105" s="309"/>
      <c r="AC105" s="309"/>
      <c r="AD105" s="309"/>
      <c r="AE105" s="309"/>
      <c r="AF105" s="309"/>
      <c r="AG105" s="309"/>
      <c r="AH105" s="309"/>
      <c r="AI105" s="309"/>
      <c r="AJ105" s="309"/>
      <c r="AK105" s="309"/>
      <c r="AL105" s="309"/>
      <c r="AM105" s="309"/>
      <c r="AN105" s="309"/>
      <c r="AO105" s="309"/>
      <c r="AP105" s="309"/>
      <c r="AQ105" s="309"/>
      <c r="AR105" s="312"/>
      <c r="AS105" s="312"/>
      <c r="AT105" s="312"/>
      <c r="AU105" s="312"/>
      <c r="AV105" s="312"/>
    </row>
    <row r="106" spans="1:48">
      <c r="A106" s="324" t="str" cm="1">
        <f t="array" aca="1" ref="A106" ca="1">IFERROR(--_xlfn.TEXTJOIN("",1,IFERROR(--MID(C106,ROW(INDIRECT("1:"&amp;14)),1),""))," ")</f>
        <v xml:space="preserve"> </v>
      </c>
      <c r="B106" s="309"/>
      <c r="C106" s="309"/>
      <c r="D106" s="309"/>
      <c r="E106" s="310"/>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309"/>
      <c r="AN106" s="309"/>
      <c r="AO106" s="309"/>
      <c r="AP106" s="309"/>
      <c r="AQ106" s="309"/>
      <c r="AR106" s="312"/>
      <c r="AS106" s="312"/>
      <c r="AT106" s="312"/>
      <c r="AU106" s="312"/>
      <c r="AV106" s="312"/>
    </row>
    <row r="107" spans="1:48">
      <c r="A107" s="324" t="str" cm="1">
        <f t="array" aca="1" ref="A107" ca="1">IFERROR(--_xlfn.TEXTJOIN("",1,IFERROR(--MID(C107,ROW(INDIRECT("1:"&amp;14)),1),""))," ")</f>
        <v xml:space="preserve"> </v>
      </c>
      <c r="B107" s="309"/>
      <c r="C107" s="309"/>
      <c r="D107" s="309"/>
      <c r="E107" s="310"/>
      <c r="F107" s="309"/>
      <c r="G107" s="309"/>
      <c r="H107" s="309"/>
      <c r="I107" s="309"/>
      <c r="J107" s="309"/>
      <c r="K107" s="309"/>
      <c r="L107" s="309"/>
      <c r="M107" s="309"/>
      <c r="N107" s="309"/>
      <c r="O107" s="309"/>
      <c r="P107" s="309"/>
      <c r="Q107" s="309"/>
      <c r="R107" s="309"/>
      <c r="S107" s="309"/>
      <c r="T107" s="309"/>
      <c r="U107" s="309"/>
      <c r="V107" s="309"/>
      <c r="W107" s="309"/>
      <c r="X107" s="309"/>
      <c r="Y107" s="309"/>
      <c r="Z107" s="309"/>
      <c r="AA107" s="309"/>
      <c r="AB107" s="309"/>
      <c r="AC107" s="309"/>
      <c r="AD107" s="309"/>
      <c r="AE107" s="309"/>
      <c r="AF107" s="309"/>
      <c r="AG107" s="309"/>
      <c r="AH107" s="309"/>
      <c r="AI107" s="309"/>
      <c r="AJ107" s="309"/>
      <c r="AK107" s="309"/>
      <c r="AL107" s="309"/>
      <c r="AM107" s="309"/>
      <c r="AN107" s="309"/>
      <c r="AO107" s="309"/>
      <c r="AP107" s="309"/>
      <c r="AQ107" s="309"/>
      <c r="AR107" s="312"/>
      <c r="AS107" s="312"/>
      <c r="AT107" s="312"/>
      <c r="AU107" s="312"/>
      <c r="AV107" s="312"/>
    </row>
    <row r="108" spans="1:48">
      <c r="A108" s="324" t="str" cm="1">
        <f t="array" aca="1" ref="A108" ca="1">IFERROR(--_xlfn.TEXTJOIN("",1,IFERROR(--MID(C108,ROW(INDIRECT("1:"&amp;14)),1),""))," ")</f>
        <v xml:space="preserve"> </v>
      </c>
      <c r="B108" s="309"/>
      <c r="C108" s="309"/>
      <c r="D108" s="309"/>
      <c r="E108" s="310"/>
      <c r="F108" s="309"/>
      <c r="G108" s="309"/>
      <c r="H108" s="309"/>
      <c r="I108" s="309"/>
      <c r="J108" s="309"/>
      <c r="K108" s="309"/>
      <c r="L108" s="309"/>
      <c r="M108" s="309"/>
      <c r="N108" s="309"/>
      <c r="O108" s="309"/>
      <c r="P108" s="309"/>
      <c r="Q108" s="309"/>
      <c r="R108" s="309"/>
      <c r="S108" s="309"/>
      <c r="T108" s="309"/>
      <c r="U108" s="309"/>
      <c r="V108" s="309"/>
      <c r="W108" s="309"/>
      <c r="X108" s="309"/>
      <c r="Y108" s="309"/>
      <c r="Z108" s="309"/>
      <c r="AA108" s="309"/>
      <c r="AB108" s="309"/>
      <c r="AC108" s="309"/>
      <c r="AD108" s="309"/>
      <c r="AE108" s="309"/>
      <c r="AF108" s="309"/>
      <c r="AG108" s="309"/>
      <c r="AH108" s="309"/>
      <c r="AI108" s="309"/>
      <c r="AJ108" s="309"/>
      <c r="AK108" s="309"/>
      <c r="AL108" s="309"/>
      <c r="AM108" s="309"/>
      <c r="AN108" s="309"/>
      <c r="AO108" s="309"/>
      <c r="AP108" s="309"/>
      <c r="AQ108" s="309"/>
      <c r="AR108" s="312"/>
      <c r="AS108" s="312"/>
      <c r="AT108" s="312"/>
      <c r="AU108" s="312"/>
      <c r="AV108" s="312"/>
    </row>
    <row r="109" spans="1:48">
      <c r="A109" s="324" t="str" cm="1">
        <f t="array" aca="1" ref="A109" ca="1">IFERROR(--_xlfn.TEXTJOIN("",1,IFERROR(--MID(C109,ROW(INDIRECT("1:"&amp;14)),1),""))," ")</f>
        <v xml:space="preserve"> </v>
      </c>
      <c r="B109" s="309"/>
      <c r="C109" s="309"/>
      <c r="D109" s="309"/>
      <c r="E109" s="310"/>
      <c r="F109" s="309"/>
      <c r="G109" s="309"/>
      <c r="H109" s="309"/>
      <c r="I109" s="309"/>
      <c r="J109" s="309"/>
      <c r="K109" s="309"/>
      <c r="L109" s="309"/>
      <c r="M109" s="309"/>
      <c r="N109" s="309"/>
      <c r="O109" s="309"/>
      <c r="P109" s="309"/>
      <c r="Q109" s="309"/>
      <c r="R109" s="309"/>
      <c r="S109" s="309"/>
      <c r="T109" s="309"/>
      <c r="U109" s="309"/>
      <c r="V109" s="309"/>
      <c r="W109" s="309"/>
      <c r="X109" s="309"/>
      <c r="Y109" s="309"/>
      <c r="Z109" s="309"/>
      <c r="AA109" s="309"/>
      <c r="AB109" s="309"/>
      <c r="AC109" s="309"/>
      <c r="AD109" s="309"/>
      <c r="AE109" s="309"/>
      <c r="AF109" s="309"/>
      <c r="AG109" s="309"/>
      <c r="AH109" s="309"/>
      <c r="AI109" s="309"/>
      <c r="AJ109" s="309"/>
      <c r="AK109" s="309"/>
      <c r="AL109" s="309"/>
      <c r="AM109" s="309"/>
      <c r="AN109" s="309"/>
      <c r="AO109" s="309"/>
      <c r="AP109" s="309"/>
      <c r="AQ109" s="309"/>
      <c r="AR109" s="312"/>
      <c r="AS109" s="312"/>
      <c r="AT109" s="312"/>
      <c r="AU109" s="312"/>
      <c r="AV109" s="312"/>
    </row>
    <row r="110" spans="1:48">
      <c r="A110" s="324" t="str" cm="1">
        <f t="array" aca="1" ref="A110" ca="1">IFERROR(--_xlfn.TEXTJOIN("",1,IFERROR(--MID(C110,ROW(INDIRECT("1:"&amp;14)),1),""))," ")</f>
        <v xml:space="preserve"> </v>
      </c>
      <c r="B110" s="309"/>
      <c r="C110" s="309"/>
      <c r="D110" s="309"/>
      <c r="E110" s="310"/>
      <c r="F110" s="309"/>
      <c r="G110" s="309"/>
      <c r="H110" s="309"/>
      <c r="I110" s="309"/>
      <c r="J110" s="309"/>
      <c r="K110" s="309"/>
      <c r="L110" s="309"/>
      <c r="M110" s="309"/>
      <c r="N110" s="309"/>
      <c r="O110" s="309"/>
      <c r="P110" s="309"/>
      <c r="Q110" s="309"/>
      <c r="R110" s="309"/>
      <c r="S110" s="309"/>
      <c r="T110" s="309"/>
      <c r="U110" s="309"/>
      <c r="V110" s="309"/>
      <c r="W110" s="309"/>
      <c r="X110" s="309"/>
      <c r="Y110" s="309"/>
      <c r="Z110" s="309"/>
      <c r="AA110" s="309"/>
      <c r="AB110" s="309"/>
      <c r="AC110" s="309"/>
      <c r="AD110" s="309"/>
      <c r="AE110" s="309"/>
      <c r="AF110" s="309"/>
      <c r="AG110" s="309"/>
      <c r="AH110" s="309"/>
      <c r="AI110" s="309"/>
      <c r="AJ110" s="309"/>
      <c r="AK110" s="309"/>
      <c r="AL110" s="309"/>
      <c r="AM110" s="309"/>
      <c r="AN110" s="309"/>
      <c r="AO110" s="309"/>
      <c r="AP110" s="309"/>
      <c r="AQ110" s="309"/>
      <c r="AR110" s="312"/>
      <c r="AS110" s="312"/>
      <c r="AT110" s="312"/>
      <c r="AU110" s="312"/>
      <c r="AV110" s="312"/>
    </row>
    <row r="111" spans="1:48">
      <c r="A111" s="324" t="str" cm="1">
        <f t="array" aca="1" ref="A111" ca="1">IFERROR(--_xlfn.TEXTJOIN("",1,IFERROR(--MID(C111,ROW(INDIRECT("1:"&amp;14)),1),""))," ")</f>
        <v xml:space="preserve"> </v>
      </c>
      <c r="B111" s="309"/>
      <c r="C111" s="309"/>
      <c r="D111" s="309"/>
      <c r="E111" s="310"/>
      <c r="F111" s="309"/>
      <c r="G111" s="309"/>
      <c r="H111" s="309"/>
      <c r="I111" s="309"/>
      <c r="J111" s="309"/>
      <c r="K111" s="309"/>
      <c r="L111" s="309"/>
      <c r="M111" s="309"/>
      <c r="N111" s="309"/>
      <c r="O111" s="309"/>
      <c r="P111" s="309"/>
      <c r="Q111" s="309"/>
      <c r="R111" s="309"/>
      <c r="S111" s="309"/>
      <c r="T111" s="309"/>
      <c r="U111" s="309"/>
      <c r="V111" s="309"/>
      <c r="W111" s="309"/>
      <c r="X111" s="309"/>
      <c r="Y111" s="309"/>
      <c r="Z111" s="309"/>
      <c r="AA111" s="309"/>
      <c r="AB111" s="309"/>
      <c r="AC111" s="309"/>
      <c r="AD111" s="309"/>
      <c r="AE111" s="309"/>
      <c r="AF111" s="309"/>
      <c r="AG111" s="309"/>
      <c r="AH111" s="309"/>
      <c r="AI111" s="309"/>
      <c r="AJ111" s="309"/>
      <c r="AK111" s="309"/>
      <c r="AL111" s="309"/>
      <c r="AM111" s="309"/>
      <c r="AN111" s="309"/>
      <c r="AO111" s="309"/>
      <c r="AP111" s="309"/>
      <c r="AQ111" s="309"/>
      <c r="AR111" s="312"/>
      <c r="AS111" s="312"/>
      <c r="AT111" s="312"/>
      <c r="AU111" s="312"/>
      <c r="AV111" s="312"/>
    </row>
    <row r="112" spans="1:48">
      <c r="A112" s="324" t="str" cm="1">
        <f t="array" aca="1" ref="A112" ca="1">IFERROR(--_xlfn.TEXTJOIN("",1,IFERROR(--MID(C112,ROW(INDIRECT("1:"&amp;14)),1),""))," ")</f>
        <v xml:space="preserve"> </v>
      </c>
      <c r="B112" s="309"/>
      <c r="C112" s="309"/>
      <c r="D112" s="309"/>
      <c r="E112" s="310"/>
      <c r="F112" s="309"/>
      <c r="G112" s="309"/>
      <c r="H112" s="309"/>
      <c r="I112" s="309"/>
      <c r="J112" s="309"/>
      <c r="K112" s="309"/>
      <c r="L112" s="309"/>
      <c r="M112" s="309"/>
      <c r="N112" s="309"/>
      <c r="O112" s="309"/>
      <c r="P112" s="309"/>
      <c r="Q112" s="309"/>
      <c r="R112" s="309"/>
      <c r="S112" s="309"/>
      <c r="T112" s="309"/>
      <c r="U112" s="309"/>
      <c r="V112" s="309"/>
      <c r="W112" s="309"/>
      <c r="X112" s="309"/>
      <c r="Y112" s="309"/>
      <c r="Z112" s="309"/>
      <c r="AA112" s="309"/>
      <c r="AB112" s="309"/>
      <c r="AC112" s="309"/>
      <c r="AD112" s="309"/>
      <c r="AE112" s="309"/>
      <c r="AF112" s="309"/>
      <c r="AG112" s="309"/>
      <c r="AH112" s="309"/>
      <c r="AI112" s="309"/>
      <c r="AJ112" s="309"/>
      <c r="AK112" s="309"/>
      <c r="AL112" s="309"/>
      <c r="AM112" s="309"/>
      <c r="AN112" s="309"/>
      <c r="AO112" s="309"/>
      <c r="AP112" s="309"/>
      <c r="AQ112" s="309"/>
      <c r="AR112" s="312"/>
      <c r="AS112" s="312"/>
      <c r="AT112" s="312"/>
      <c r="AU112" s="312"/>
      <c r="AV112" s="312"/>
    </row>
    <row r="113" spans="1:48">
      <c r="A113" s="324" t="str" cm="1">
        <f t="array" aca="1" ref="A113" ca="1">IFERROR(--_xlfn.TEXTJOIN("",1,IFERROR(--MID(C113,ROW(INDIRECT("1:"&amp;14)),1),""))," ")</f>
        <v xml:space="preserve"> </v>
      </c>
      <c r="B113" s="309"/>
      <c r="C113" s="309"/>
      <c r="D113" s="309"/>
      <c r="E113" s="310"/>
      <c r="F113" s="309"/>
      <c r="G113" s="309"/>
      <c r="H113" s="309"/>
      <c r="I113" s="309"/>
      <c r="J113" s="309"/>
      <c r="K113" s="309"/>
      <c r="L113" s="309"/>
      <c r="M113" s="309"/>
      <c r="N113" s="309"/>
      <c r="O113" s="309"/>
      <c r="P113" s="309"/>
      <c r="Q113" s="309"/>
      <c r="R113" s="309"/>
      <c r="S113" s="309"/>
      <c r="T113" s="309"/>
      <c r="U113" s="309"/>
      <c r="V113" s="309"/>
      <c r="W113" s="309"/>
      <c r="X113" s="309"/>
      <c r="Y113" s="309"/>
      <c r="Z113" s="309"/>
      <c r="AA113" s="309"/>
      <c r="AB113" s="309"/>
      <c r="AC113" s="309"/>
      <c r="AD113" s="309"/>
      <c r="AE113" s="309"/>
      <c r="AF113" s="309"/>
      <c r="AG113" s="309"/>
      <c r="AH113" s="309"/>
      <c r="AI113" s="309"/>
      <c r="AJ113" s="309"/>
      <c r="AK113" s="309"/>
      <c r="AL113" s="309"/>
      <c r="AM113" s="309"/>
      <c r="AN113" s="309"/>
      <c r="AO113" s="309"/>
      <c r="AP113" s="309"/>
      <c r="AQ113" s="309"/>
      <c r="AR113" s="312"/>
      <c r="AS113" s="312"/>
      <c r="AT113" s="312"/>
      <c r="AU113" s="312"/>
      <c r="AV113" s="312"/>
    </row>
    <row r="114" spans="1:48">
      <c r="A114" s="324" t="str" cm="1">
        <f t="array" aca="1" ref="A114" ca="1">IFERROR(--_xlfn.TEXTJOIN("",1,IFERROR(--MID(C114,ROW(INDIRECT("1:"&amp;14)),1),""))," ")</f>
        <v xml:space="preserve"> </v>
      </c>
      <c r="B114" s="309"/>
      <c r="C114" s="309"/>
      <c r="D114" s="309"/>
      <c r="E114" s="310"/>
      <c r="F114" s="309"/>
      <c r="G114" s="309"/>
      <c r="H114" s="309"/>
      <c r="I114" s="309"/>
      <c r="J114" s="309"/>
      <c r="K114" s="309"/>
      <c r="L114" s="309"/>
      <c r="M114" s="309"/>
      <c r="N114" s="309"/>
      <c r="O114" s="309"/>
      <c r="P114" s="309"/>
      <c r="Q114" s="309"/>
      <c r="R114" s="309"/>
      <c r="S114" s="309"/>
      <c r="T114" s="309"/>
      <c r="U114" s="309"/>
      <c r="V114" s="309"/>
      <c r="W114" s="309"/>
      <c r="X114" s="309"/>
      <c r="Y114" s="309"/>
      <c r="Z114" s="309"/>
      <c r="AA114" s="309"/>
      <c r="AB114" s="309"/>
      <c r="AC114" s="309"/>
      <c r="AD114" s="309"/>
      <c r="AE114" s="309"/>
      <c r="AF114" s="309"/>
      <c r="AG114" s="309"/>
      <c r="AH114" s="309"/>
      <c r="AI114" s="309"/>
      <c r="AJ114" s="309"/>
      <c r="AK114" s="309"/>
      <c r="AL114" s="309"/>
      <c r="AM114" s="309"/>
      <c r="AN114" s="309"/>
      <c r="AO114" s="309"/>
      <c r="AP114" s="309"/>
      <c r="AQ114" s="309"/>
      <c r="AR114" s="312"/>
      <c r="AS114" s="312"/>
      <c r="AT114" s="312"/>
      <c r="AU114" s="312"/>
      <c r="AV114" s="312"/>
    </row>
    <row r="115" spans="1:48">
      <c r="A115" s="324" t="str" cm="1">
        <f t="array" aca="1" ref="A115" ca="1">IFERROR(--_xlfn.TEXTJOIN("",1,IFERROR(--MID(C115,ROW(INDIRECT("1:"&amp;14)),1),""))," ")</f>
        <v xml:space="preserve"> </v>
      </c>
      <c r="B115" s="309"/>
      <c r="C115" s="309"/>
      <c r="D115" s="309"/>
      <c r="E115" s="310"/>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309"/>
      <c r="AC115" s="309"/>
      <c r="AD115" s="309"/>
      <c r="AE115" s="309"/>
      <c r="AF115" s="309"/>
      <c r="AG115" s="309"/>
      <c r="AH115" s="309"/>
      <c r="AI115" s="309"/>
      <c r="AJ115" s="309"/>
      <c r="AK115" s="309"/>
      <c r="AL115" s="309"/>
      <c r="AM115" s="309"/>
      <c r="AN115" s="309"/>
      <c r="AO115" s="309"/>
      <c r="AP115" s="309"/>
      <c r="AQ115" s="309"/>
      <c r="AR115" s="312"/>
      <c r="AS115" s="312"/>
      <c r="AT115" s="312"/>
      <c r="AU115" s="312"/>
      <c r="AV115" s="312"/>
    </row>
    <row r="116" spans="1:48">
      <c r="A116" s="324" t="str" cm="1">
        <f t="array" aca="1" ref="A116" ca="1">IFERROR(--_xlfn.TEXTJOIN("",1,IFERROR(--MID(C116,ROW(INDIRECT("1:"&amp;14)),1),""))," ")</f>
        <v xml:space="preserve"> </v>
      </c>
      <c r="B116" s="309"/>
      <c r="C116" s="309"/>
      <c r="D116" s="309"/>
      <c r="E116" s="310"/>
      <c r="F116" s="309"/>
      <c r="G116" s="309"/>
      <c r="H116" s="309"/>
      <c r="I116" s="309"/>
      <c r="J116" s="309"/>
      <c r="K116" s="309"/>
      <c r="L116" s="309"/>
      <c r="M116" s="309"/>
      <c r="N116" s="309"/>
      <c r="O116" s="309"/>
      <c r="P116" s="309"/>
      <c r="Q116" s="309"/>
      <c r="R116" s="309"/>
      <c r="S116" s="309"/>
      <c r="T116" s="309"/>
      <c r="U116" s="309"/>
      <c r="V116" s="309"/>
      <c r="W116" s="309"/>
      <c r="X116" s="309"/>
      <c r="Y116" s="309"/>
      <c r="Z116" s="309"/>
      <c r="AA116" s="309"/>
      <c r="AB116" s="309"/>
      <c r="AC116" s="309"/>
      <c r="AD116" s="309"/>
      <c r="AE116" s="309"/>
      <c r="AF116" s="309"/>
      <c r="AG116" s="309"/>
      <c r="AH116" s="309"/>
      <c r="AI116" s="309"/>
      <c r="AJ116" s="309"/>
      <c r="AK116" s="309"/>
      <c r="AL116" s="309"/>
      <c r="AM116" s="309"/>
      <c r="AN116" s="309"/>
      <c r="AO116" s="309"/>
      <c r="AP116" s="309"/>
      <c r="AQ116" s="309"/>
      <c r="AR116" s="312"/>
      <c r="AS116" s="312"/>
      <c r="AT116" s="312"/>
      <c r="AU116" s="312"/>
      <c r="AV116" s="312"/>
    </row>
    <row r="117" spans="1:48">
      <c r="A117" s="324" t="str" cm="1">
        <f t="array" aca="1" ref="A117" ca="1">IFERROR(--_xlfn.TEXTJOIN("",1,IFERROR(--MID(C117,ROW(INDIRECT("1:"&amp;14)),1),""))," ")</f>
        <v xml:space="preserve"> </v>
      </c>
      <c r="B117" s="309"/>
      <c r="C117" s="309"/>
      <c r="D117" s="309"/>
      <c r="E117" s="310"/>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309"/>
      <c r="AN117" s="309"/>
      <c r="AO117" s="309"/>
      <c r="AP117" s="309"/>
      <c r="AQ117" s="309"/>
      <c r="AR117" s="312"/>
      <c r="AS117" s="312"/>
      <c r="AT117" s="312"/>
      <c r="AU117" s="312"/>
      <c r="AV117" s="312"/>
    </row>
    <row r="118" spans="1:48">
      <c r="A118" s="324" t="str" cm="1">
        <f t="array" aca="1" ref="A118" ca="1">IFERROR(--_xlfn.TEXTJOIN("",1,IFERROR(--MID(C118,ROW(INDIRECT("1:"&amp;14)),1),""))," ")</f>
        <v xml:space="preserve"> </v>
      </c>
      <c r="B118" s="309"/>
      <c r="C118" s="309"/>
      <c r="D118" s="309"/>
      <c r="E118" s="310"/>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09"/>
      <c r="AH118" s="309"/>
      <c r="AI118" s="309"/>
      <c r="AJ118" s="309"/>
      <c r="AK118" s="309"/>
      <c r="AL118" s="309"/>
      <c r="AM118" s="309"/>
      <c r="AN118" s="309"/>
      <c r="AO118" s="309"/>
      <c r="AP118" s="309"/>
      <c r="AQ118" s="309"/>
      <c r="AR118" s="312"/>
      <c r="AS118" s="312"/>
      <c r="AT118" s="312"/>
      <c r="AU118" s="312"/>
      <c r="AV118" s="312"/>
    </row>
    <row r="119" spans="1:48">
      <c r="A119" s="324" t="str" cm="1">
        <f t="array" aca="1" ref="A119" ca="1">IFERROR(--_xlfn.TEXTJOIN("",1,IFERROR(--MID(C119,ROW(INDIRECT("1:"&amp;14)),1),""))," ")</f>
        <v xml:space="preserve"> </v>
      </c>
      <c r="B119" s="309"/>
      <c r="C119" s="309"/>
      <c r="D119" s="309"/>
      <c r="E119" s="310"/>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09"/>
      <c r="AH119" s="309"/>
      <c r="AI119" s="309"/>
      <c r="AJ119" s="309"/>
      <c r="AK119" s="309"/>
      <c r="AL119" s="309"/>
      <c r="AM119" s="309"/>
      <c r="AN119" s="309"/>
      <c r="AO119" s="309"/>
      <c r="AP119" s="309"/>
      <c r="AQ119" s="309"/>
      <c r="AR119" s="312"/>
      <c r="AS119" s="312"/>
      <c r="AT119" s="312"/>
      <c r="AU119" s="312"/>
      <c r="AV119" s="312"/>
    </row>
    <row r="120" spans="1:48">
      <c r="A120" s="324" t="str" cm="1">
        <f t="array" aca="1" ref="A120" ca="1">IFERROR(--_xlfn.TEXTJOIN("",1,IFERROR(--MID(C120,ROW(INDIRECT("1:"&amp;14)),1),""))," ")</f>
        <v xml:space="preserve"> </v>
      </c>
      <c r="B120" s="309"/>
      <c r="C120" s="309"/>
      <c r="D120" s="309"/>
      <c r="E120" s="310"/>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309"/>
      <c r="AK120" s="309"/>
      <c r="AL120" s="309"/>
      <c r="AM120" s="309"/>
      <c r="AN120" s="309"/>
      <c r="AO120" s="309"/>
      <c r="AP120" s="309"/>
      <c r="AQ120" s="309"/>
      <c r="AR120" s="312"/>
      <c r="AS120" s="312"/>
      <c r="AT120" s="312"/>
      <c r="AU120" s="312"/>
      <c r="AV120" s="312"/>
    </row>
    <row r="121" spans="1:48">
      <c r="A121" s="324" t="str" cm="1">
        <f t="array" aca="1" ref="A121" ca="1">IFERROR(--_xlfn.TEXTJOIN("",1,IFERROR(--MID(C121,ROW(INDIRECT("1:"&amp;14)),1),""))," ")</f>
        <v xml:space="preserve"> </v>
      </c>
      <c r="B121" s="309"/>
      <c r="C121" s="309"/>
      <c r="D121" s="309"/>
      <c r="E121" s="310"/>
      <c r="F121" s="309"/>
      <c r="G121" s="309"/>
      <c r="H121" s="309"/>
      <c r="I121" s="309"/>
      <c r="J121" s="309"/>
      <c r="K121" s="309"/>
      <c r="L121" s="309"/>
      <c r="M121" s="309"/>
      <c r="N121" s="309"/>
      <c r="O121" s="309"/>
      <c r="P121" s="309"/>
      <c r="Q121" s="309"/>
      <c r="R121" s="309"/>
      <c r="S121" s="309"/>
      <c r="T121" s="309"/>
      <c r="U121" s="309"/>
      <c r="V121" s="309"/>
      <c r="W121" s="309"/>
      <c r="X121" s="309"/>
      <c r="Y121" s="309"/>
      <c r="Z121" s="309"/>
      <c r="AA121" s="309"/>
      <c r="AB121" s="309"/>
      <c r="AC121" s="309"/>
      <c r="AD121" s="309"/>
      <c r="AE121" s="309"/>
      <c r="AF121" s="309"/>
      <c r="AG121" s="309"/>
      <c r="AH121" s="309"/>
      <c r="AI121" s="309"/>
      <c r="AJ121" s="309"/>
      <c r="AK121" s="309"/>
      <c r="AL121" s="309"/>
      <c r="AM121" s="309"/>
      <c r="AN121" s="309"/>
      <c r="AO121" s="309"/>
      <c r="AP121" s="309"/>
      <c r="AQ121" s="309"/>
      <c r="AR121" s="312"/>
      <c r="AS121" s="312"/>
      <c r="AT121" s="312"/>
      <c r="AU121" s="312"/>
      <c r="AV121" s="312"/>
    </row>
    <row r="122" spans="1:48">
      <c r="A122" s="324" t="str" cm="1">
        <f t="array" aca="1" ref="A122" ca="1">IFERROR(--_xlfn.TEXTJOIN("",1,IFERROR(--MID(C122,ROW(INDIRECT("1:"&amp;14)),1),""))," ")</f>
        <v xml:space="preserve"> </v>
      </c>
      <c r="B122" s="309"/>
      <c r="C122" s="309"/>
      <c r="D122" s="309"/>
      <c r="E122" s="310"/>
      <c r="F122" s="309"/>
      <c r="G122" s="309"/>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09"/>
      <c r="AF122" s="309"/>
      <c r="AG122" s="309"/>
      <c r="AH122" s="309"/>
      <c r="AI122" s="309"/>
      <c r="AJ122" s="309"/>
      <c r="AK122" s="309"/>
      <c r="AL122" s="309"/>
      <c r="AM122" s="309"/>
      <c r="AN122" s="309"/>
      <c r="AO122" s="309"/>
      <c r="AP122" s="309"/>
      <c r="AQ122" s="309"/>
      <c r="AR122" s="312"/>
      <c r="AS122" s="312"/>
      <c r="AT122" s="312"/>
      <c r="AU122" s="312"/>
      <c r="AV122" s="312"/>
    </row>
    <row r="123" spans="1:48">
      <c r="A123" s="324" t="str" cm="1">
        <f t="array" aca="1" ref="A123" ca="1">IFERROR(--_xlfn.TEXTJOIN("",1,IFERROR(--MID(C123,ROW(INDIRECT("1:"&amp;14)),1),""))," ")</f>
        <v xml:space="preserve"> </v>
      </c>
      <c r="B123" s="309"/>
      <c r="C123" s="309"/>
      <c r="D123" s="309"/>
      <c r="E123" s="310"/>
      <c r="F123" s="309"/>
      <c r="G123" s="309"/>
      <c r="H123" s="309"/>
      <c r="I123" s="309"/>
      <c r="J123" s="309"/>
      <c r="K123" s="309"/>
      <c r="L123" s="309"/>
      <c r="M123" s="309"/>
      <c r="N123" s="309"/>
      <c r="O123" s="309"/>
      <c r="P123" s="309"/>
      <c r="Q123" s="309"/>
      <c r="R123" s="309"/>
      <c r="S123" s="309"/>
      <c r="T123" s="309"/>
      <c r="U123" s="309"/>
      <c r="V123" s="309"/>
      <c r="W123" s="309"/>
      <c r="X123" s="309"/>
      <c r="Y123" s="309"/>
      <c r="Z123" s="309"/>
      <c r="AA123" s="309"/>
      <c r="AB123" s="309"/>
      <c r="AC123" s="309"/>
      <c r="AD123" s="309"/>
      <c r="AE123" s="309"/>
      <c r="AF123" s="309"/>
      <c r="AG123" s="309"/>
      <c r="AH123" s="309"/>
      <c r="AI123" s="309"/>
      <c r="AJ123" s="309"/>
      <c r="AK123" s="309"/>
      <c r="AL123" s="309"/>
      <c r="AM123" s="309"/>
      <c r="AN123" s="309"/>
      <c r="AO123" s="309"/>
      <c r="AP123" s="309"/>
      <c r="AQ123" s="309"/>
      <c r="AR123" s="312"/>
      <c r="AS123" s="312"/>
      <c r="AT123" s="312"/>
      <c r="AU123" s="312"/>
      <c r="AV123" s="312"/>
    </row>
    <row r="124" spans="1:48">
      <c r="A124" s="324" t="str" cm="1">
        <f t="array" aca="1" ref="A124" ca="1">IFERROR(--_xlfn.TEXTJOIN("",1,IFERROR(--MID(C124,ROW(INDIRECT("1:"&amp;14)),1),""))," ")</f>
        <v xml:space="preserve"> </v>
      </c>
      <c r="B124" s="309"/>
      <c r="C124" s="309"/>
      <c r="D124" s="309"/>
      <c r="E124" s="310"/>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309"/>
      <c r="AC124" s="309"/>
      <c r="AD124" s="309"/>
      <c r="AE124" s="309"/>
      <c r="AF124" s="309"/>
      <c r="AG124" s="309"/>
      <c r="AH124" s="309"/>
      <c r="AI124" s="309"/>
      <c r="AJ124" s="309"/>
      <c r="AK124" s="309"/>
      <c r="AL124" s="309"/>
      <c r="AM124" s="309"/>
      <c r="AN124" s="309"/>
      <c r="AO124" s="309"/>
      <c r="AP124" s="309"/>
      <c r="AQ124" s="309"/>
      <c r="AR124" s="312"/>
      <c r="AS124" s="312"/>
      <c r="AT124" s="312"/>
      <c r="AU124" s="312"/>
      <c r="AV124" s="312"/>
    </row>
    <row r="125" spans="1:48">
      <c r="A125" s="324" t="str" cm="1">
        <f t="array" aca="1" ref="A125" ca="1">IFERROR(--_xlfn.TEXTJOIN("",1,IFERROR(--MID(C125,ROW(INDIRECT("1:"&amp;14)),1),""))," ")</f>
        <v xml:space="preserve"> </v>
      </c>
      <c r="B125" s="309"/>
      <c r="C125" s="309"/>
      <c r="D125" s="309"/>
      <c r="E125" s="310"/>
      <c r="F125" s="309"/>
      <c r="G125" s="309"/>
      <c r="H125" s="309"/>
      <c r="I125" s="309"/>
      <c r="J125" s="309"/>
      <c r="K125" s="309"/>
      <c r="L125" s="309"/>
      <c r="M125" s="309"/>
      <c r="N125" s="309"/>
      <c r="O125" s="309"/>
      <c r="P125" s="309"/>
      <c r="Q125" s="309"/>
      <c r="R125" s="309"/>
      <c r="S125" s="309"/>
      <c r="T125" s="309"/>
      <c r="U125" s="309"/>
      <c r="V125" s="309"/>
      <c r="W125" s="309"/>
      <c r="X125" s="309"/>
      <c r="Y125" s="309"/>
      <c r="Z125" s="309"/>
      <c r="AA125" s="309"/>
      <c r="AB125" s="309"/>
      <c r="AC125" s="309"/>
      <c r="AD125" s="309"/>
      <c r="AE125" s="309"/>
      <c r="AF125" s="309"/>
      <c r="AG125" s="309"/>
      <c r="AH125" s="309"/>
      <c r="AI125" s="309"/>
      <c r="AJ125" s="309"/>
      <c r="AK125" s="309"/>
      <c r="AL125" s="309"/>
      <c r="AM125" s="309"/>
      <c r="AN125" s="309"/>
      <c r="AO125" s="309"/>
      <c r="AP125" s="309"/>
      <c r="AQ125" s="309"/>
      <c r="AR125" s="312"/>
      <c r="AS125" s="312"/>
      <c r="AT125" s="312"/>
      <c r="AU125" s="312"/>
      <c r="AV125" s="312"/>
    </row>
    <row r="126" spans="1:48">
      <c r="A126" s="324" t="str" cm="1">
        <f t="array" aca="1" ref="A126" ca="1">IFERROR(--_xlfn.TEXTJOIN("",1,IFERROR(--MID(C126,ROW(INDIRECT("1:"&amp;14)),1),""))," ")</f>
        <v xml:space="preserve"> </v>
      </c>
      <c r="B126" s="309"/>
      <c r="C126" s="309"/>
      <c r="D126" s="309"/>
      <c r="E126" s="310"/>
      <c r="F126" s="309"/>
      <c r="G126" s="309"/>
      <c r="H126" s="309"/>
      <c r="I126" s="309"/>
      <c r="J126" s="309"/>
      <c r="K126" s="309"/>
      <c r="L126" s="309"/>
      <c r="M126" s="309"/>
      <c r="N126" s="309"/>
      <c r="O126" s="309"/>
      <c r="P126" s="309"/>
      <c r="Q126" s="309"/>
      <c r="R126" s="309"/>
      <c r="S126" s="309"/>
      <c r="T126" s="309"/>
      <c r="U126" s="309"/>
      <c r="V126" s="309"/>
      <c r="W126" s="309"/>
      <c r="X126" s="309"/>
      <c r="Y126" s="309"/>
      <c r="Z126" s="309"/>
      <c r="AA126" s="309"/>
      <c r="AB126" s="309"/>
      <c r="AC126" s="309"/>
      <c r="AD126" s="309"/>
      <c r="AE126" s="309"/>
      <c r="AF126" s="309"/>
      <c r="AG126" s="309"/>
      <c r="AH126" s="309"/>
      <c r="AI126" s="309"/>
      <c r="AJ126" s="309"/>
      <c r="AK126" s="309"/>
      <c r="AL126" s="309"/>
      <c r="AM126" s="309"/>
      <c r="AN126" s="309"/>
      <c r="AO126" s="309"/>
      <c r="AP126" s="309"/>
      <c r="AQ126" s="309"/>
      <c r="AR126" s="312"/>
      <c r="AS126" s="312"/>
      <c r="AT126" s="312"/>
      <c r="AU126" s="312"/>
      <c r="AV126" s="312"/>
    </row>
    <row r="127" spans="1:48">
      <c r="A127" s="324" t="str" cm="1">
        <f t="array" aca="1" ref="A127" ca="1">IFERROR(--_xlfn.TEXTJOIN("",1,IFERROR(--MID(C127,ROW(INDIRECT("1:"&amp;14)),1),""))," ")</f>
        <v xml:space="preserve"> </v>
      </c>
      <c r="B127" s="309"/>
      <c r="C127" s="309"/>
      <c r="D127" s="309"/>
      <c r="E127" s="310"/>
      <c r="F127" s="309"/>
      <c r="G127" s="309"/>
      <c r="H127" s="309"/>
      <c r="I127" s="309"/>
      <c r="J127" s="309"/>
      <c r="K127" s="309"/>
      <c r="L127" s="309"/>
      <c r="M127" s="309"/>
      <c r="N127" s="309"/>
      <c r="O127" s="309"/>
      <c r="P127" s="309"/>
      <c r="Q127" s="309"/>
      <c r="R127" s="309"/>
      <c r="S127" s="309"/>
      <c r="T127" s="309"/>
      <c r="U127" s="309"/>
      <c r="V127" s="309"/>
      <c r="W127" s="309"/>
      <c r="X127" s="309"/>
      <c r="Y127" s="309"/>
      <c r="Z127" s="309"/>
      <c r="AA127" s="309"/>
      <c r="AB127" s="309"/>
      <c r="AC127" s="309"/>
      <c r="AD127" s="309"/>
      <c r="AE127" s="309"/>
      <c r="AF127" s="309"/>
      <c r="AG127" s="309"/>
      <c r="AH127" s="309"/>
      <c r="AI127" s="309"/>
      <c r="AJ127" s="309"/>
      <c r="AK127" s="309"/>
      <c r="AL127" s="309"/>
      <c r="AM127" s="309"/>
      <c r="AN127" s="309"/>
      <c r="AO127" s="309"/>
      <c r="AP127" s="309"/>
      <c r="AQ127" s="309"/>
      <c r="AR127" s="312"/>
      <c r="AS127" s="312"/>
      <c r="AT127" s="312"/>
      <c r="AU127" s="312"/>
      <c r="AV127" s="312"/>
    </row>
    <row r="128" spans="1:48">
      <c r="A128" s="324" t="str" cm="1">
        <f t="array" aca="1" ref="A128" ca="1">IFERROR(--_xlfn.TEXTJOIN("",1,IFERROR(--MID(C128,ROW(INDIRECT("1:"&amp;14)),1),""))," ")</f>
        <v xml:space="preserve"> </v>
      </c>
      <c r="B128" s="309"/>
      <c r="C128" s="309"/>
      <c r="D128" s="309"/>
      <c r="E128" s="310"/>
      <c r="F128" s="309"/>
      <c r="G128" s="309"/>
      <c r="H128" s="309"/>
      <c r="I128" s="309"/>
      <c r="J128" s="309"/>
      <c r="K128" s="309"/>
      <c r="L128" s="309"/>
      <c r="M128" s="309"/>
      <c r="N128" s="309"/>
      <c r="O128" s="309"/>
      <c r="P128" s="309"/>
      <c r="Q128" s="309"/>
      <c r="R128" s="309"/>
      <c r="S128" s="309"/>
      <c r="T128" s="309"/>
      <c r="U128" s="309"/>
      <c r="V128" s="309"/>
      <c r="W128" s="309"/>
      <c r="X128" s="309"/>
      <c r="Y128" s="309"/>
      <c r="Z128" s="309"/>
      <c r="AA128" s="309"/>
      <c r="AB128" s="309"/>
      <c r="AC128" s="309"/>
      <c r="AD128" s="309"/>
      <c r="AE128" s="309"/>
      <c r="AF128" s="309"/>
      <c r="AG128" s="309"/>
      <c r="AH128" s="309"/>
      <c r="AI128" s="309"/>
      <c r="AJ128" s="309"/>
      <c r="AK128" s="309"/>
      <c r="AL128" s="309"/>
      <c r="AM128" s="309"/>
      <c r="AN128" s="309"/>
      <c r="AO128" s="309"/>
      <c r="AP128" s="309"/>
      <c r="AQ128" s="309"/>
      <c r="AR128" s="312"/>
      <c r="AS128" s="312"/>
      <c r="AT128" s="312"/>
      <c r="AU128" s="312"/>
      <c r="AV128" s="312"/>
    </row>
    <row r="129" spans="1:48">
      <c r="A129" s="324" t="str" cm="1">
        <f t="array" aca="1" ref="A129" ca="1">IFERROR(--_xlfn.TEXTJOIN("",1,IFERROR(--MID(C129,ROW(INDIRECT("1:"&amp;14)),1),""))," ")</f>
        <v xml:space="preserve"> </v>
      </c>
      <c r="B129" s="309"/>
      <c r="C129" s="309"/>
      <c r="D129" s="309"/>
      <c r="E129" s="310"/>
      <c r="F129" s="309"/>
      <c r="G129" s="309"/>
      <c r="H129" s="309"/>
      <c r="I129" s="309"/>
      <c r="J129" s="309"/>
      <c r="K129" s="309"/>
      <c r="L129" s="309"/>
      <c r="M129" s="309"/>
      <c r="N129" s="309"/>
      <c r="O129" s="309"/>
      <c r="P129" s="309"/>
      <c r="Q129" s="309"/>
      <c r="R129" s="309"/>
      <c r="S129" s="309"/>
      <c r="T129" s="309"/>
      <c r="U129" s="309"/>
      <c r="V129" s="309"/>
      <c r="W129" s="309"/>
      <c r="X129" s="309"/>
      <c r="Y129" s="309"/>
      <c r="Z129" s="309"/>
      <c r="AA129" s="309"/>
      <c r="AB129" s="309"/>
      <c r="AC129" s="309"/>
      <c r="AD129" s="309"/>
      <c r="AE129" s="309"/>
      <c r="AF129" s="309"/>
      <c r="AG129" s="309"/>
      <c r="AH129" s="309"/>
      <c r="AI129" s="309"/>
      <c r="AJ129" s="309"/>
      <c r="AK129" s="309"/>
      <c r="AL129" s="309"/>
      <c r="AM129" s="309"/>
      <c r="AN129" s="309"/>
      <c r="AO129" s="309"/>
      <c r="AP129" s="309"/>
      <c r="AQ129" s="309"/>
      <c r="AR129" s="312"/>
      <c r="AS129" s="312"/>
      <c r="AT129" s="312"/>
      <c r="AU129" s="312"/>
      <c r="AV129" s="312"/>
    </row>
    <row r="130" spans="1:48">
      <c r="A130" s="324" t="str" cm="1">
        <f t="array" aca="1" ref="A130" ca="1">IFERROR(--_xlfn.TEXTJOIN("",1,IFERROR(--MID(C130,ROW(INDIRECT("1:"&amp;14)),1),""))," ")</f>
        <v xml:space="preserve"> </v>
      </c>
      <c r="B130" s="309"/>
      <c r="C130" s="309"/>
      <c r="D130" s="309"/>
      <c r="E130" s="310"/>
      <c r="F130" s="309"/>
      <c r="G130" s="309"/>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12"/>
      <c r="AS130" s="312"/>
      <c r="AT130" s="312"/>
      <c r="AU130" s="312"/>
      <c r="AV130" s="312"/>
    </row>
    <row r="131" spans="1:48">
      <c r="A131" s="324" t="str" cm="1">
        <f t="array" aca="1" ref="A131" ca="1">IFERROR(--_xlfn.TEXTJOIN("",1,IFERROR(--MID(C131,ROW(INDIRECT("1:"&amp;14)),1),""))," ")</f>
        <v xml:space="preserve"> </v>
      </c>
      <c r="B131" s="309"/>
      <c r="C131" s="309"/>
      <c r="D131" s="309"/>
      <c r="E131" s="310"/>
      <c r="F131" s="309"/>
      <c r="G131" s="309"/>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12"/>
      <c r="AS131" s="312"/>
      <c r="AT131" s="312"/>
      <c r="AU131" s="312"/>
      <c r="AV131" s="312"/>
    </row>
    <row r="132" spans="1:48">
      <c r="A132" s="324" t="str" cm="1">
        <f t="array" aca="1" ref="A132" ca="1">IFERROR(--_xlfn.TEXTJOIN("",1,IFERROR(--MID(C132,ROW(INDIRECT("1:"&amp;14)),1),""))," ")</f>
        <v xml:space="preserve"> </v>
      </c>
      <c r="B132" s="309"/>
      <c r="C132" s="309"/>
      <c r="D132" s="309"/>
      <c r="E132" s="310"/>
      <c r="F132" s="309"/>
      <c r="G132" s="309"/>
      <c r="H132" s="309"/>
      <c r="I132" s="309"/>
      <c r="J132" s="309"/>
      <c r="K132" s="309"/>
      <c r="L132" s="309"/>
      <c r="M132" s="309"/>
      <c r="N132" s="309"/>
      <c r="O132" s="309"/>
      <c r="P132" s="309"/>
      <c r="Q132" s="309"/>
      <c r="R132" s="309"/>
      <c r="S132" s="309"/>
      <c r="T132" s="309"/>
      <c r="U132" s="309"/>
      <c r="V132" s="309"/>
      <c r="W132" s="309"/>
      <c r="X132" s="309"/>
      <c r="Y132" s="309"/>
      <c r="Z132" s="309"/>
      <c r="AA132" s="309"/>
      <c r="AB132" s="309"/>
      <c r="AC132" s="309"/>
      <c r="AD132" s="309"/>
      <c r="AE132" s="309"/>
      <c r="AF132" s="309"/>
      <c r="AG132" s="309"/>
      <c r="AH132" s="309"/>
      <c r="AI132" s="309"/>
      <c r="AJ132" s="309"/>
      <c r="AK132" s="309"/>
      <c r="AL132" s="309"/>
      <c r="AM132" s="309"/>
      <c r="AN132" s="309"/>
      <c r="AO132" s="309"/>
      <c r="AP132" s="309"/>
      <c r="AQ132" s="309"/>
      <c r="AR132" s="312"/>
      <c r="AS132" s="312"/>
      <c r="AT132" s="312"/>
      <c r="AU132" s="312"/>
      <c r="AV132" s="312"/>
    </row>
    <row r="133" spans="1:48">
      <c r="A133" s="324" t="str" cm="1">
        <f t="array" aca="1" ref="A133" ca="1">IFERROR(--_xlfn.TEXTJOIN("",1,IFERROR(--MID(C133,ROW(INDIRECT("1:"&amp;14)),1),""))," ")</f>
        <v xml:space="preserve"> </v>
      </c>
      <c r="B133" s="312"/>
      <c r="C133" s="312"/>
      <c r="D133" s="312"/>
      <c r="E133" s="370"/>
      <c r="F133" s="312"/>
      <c r="G133" s="312"/>
      <c r="H133" s="312"/>
      <c r="I133" s="312"/>
      <c r="J133" s="312"/>
      <c r="K133" s="312"/>
      <c r="L133" s="312"/>
      <c r="M133" s="312"/>
      <c r="N133" s="312"/>
      <c r="O133" s="312"/>
      <c r="P133" s="312"/>
      <c r="Q133" s="312"/>
      <c r="R133" s="312"/>
      <c r="S133" s="312"/>
      <c r="T133" s="312"/>
      <c r="U133" s="312"/>
      <c r="V133" s="312"/>
      <c r="W133" s="312"/>
      <c r="X133" s="312"/>
      <c r="Y133" s="312"/>
      <c r="Z133" s="312"/>
      <c r="AA133" s="312"/>
      <c r="AB133" s="312"/>
      <c r="AC133" s="312"/>
      <c r="AD133" s="312"/>
      <c r="AE133" s="312"/>
      <c r="AF133" s="312"/>
      <c r="AG133" s="312"/>
      <c r="AH133" s="312"/>
      <c r="AI133" s="312"/>
      <c r="AJ133" s="312"/>
      <c r="AK133" s="312"/>
      <c r="AL133" s="312"/>
      <c r="AM133" s="312"/>
      <c r="AN133" s="312"/>
      <c r="AO133" s="312"/>
      <c r="AP133" s="312"/>
      <c r="AQ133" s="312"/>
      <c r="AR133" s="312"/>
      <c r="AS133" s="312"/>
      <c r="AT133" s="312"/>
      <c r="AU133" s="312"/>
      <c r="AV133" s="312"/>
    </row>
    <row r="134" spans="1:48">
      <c r="A134" s="324" t="str" cm="1">
        <f t="array" aca="1" ref="A134" ca="1">IFERROR(--_xlfn.TEXTJOIN("",1,IFERROR(--MID(C134,ROW(INDIRECT("1:"&amp;14)),1),""))," ")</f>
        <v xml:space="preserve"> </v>
      </c>
      <c r="B134" s="312"/>
      <c r="C134" s="312"/>
      <c r="D134" s="312"/>
      <c r="E134" s="370"/>
      <c r="F134" s="312"/>
      <c r="G134" s="312"/>
      <c r="H134" s="312"/>
      <c r="I134" s="312"/>
      <c r="J134" s="312"/>
      <c r="K134" s="312"/>
      <c r="L134" s="312"/>
      <c r="M134" s="312"/>
      <c r="N134" s="312"/>
      <c r="O134" s="312"/>
      <c r="P134" s="312"/>
      <c r="Q134" s="312"/>
      <c r="R134" s="312"/>
      <c r="S134" s="312"/>
      <c r="T134" s="312"/>
      <c r="U134" s="312"/>
      <c r="V134" s="312"/>
      <c r="W134" s="312"/>
      <c r="X134" s="312"/>
      <c r="Y134" s="312"/>
      <c r="Z134" s="312"/>
      <c r="AA134" s="312"/>
      <c r="AB134" s="312"/>
      <c r="AC134" s="312"/>
      <c r="AD134" s="312"/>
      <c r="AE134" s="312"/>
      <c r="AF134" s="312"/>
      <c r="AG134" s="312"/>
      <c r="AH134" s="312"/>
      <c r="AI134" s="312"/>
      <c r="AJ134" s="312"/>
      <c r="AK134" s="312"/>
      <c r="AL134" s="312"/>
      <c r="AM134" s="312"/>
      <c r="AN134" s="312"/>
      <c r="AO134" s="312"/>
      <c r="AP134" s="312"/>
      <c r="AQ134" s="312"/>
      <c r="AR134" s="312"/>
      <c r="AS134" s="312"/>
      <c r="AT134" s="312"/>
      <c r="AU134" s="312"/>
      <c r="AV134" s="312"/>
    </row>
    <row r="135" spans="1:48">
      <c r="A135" s="324" t="str" cm="1">
        <f t="array" aca="1" ref="A135" ca="1">IFERROR(--_xlfn.TEXTJOIN("",1,IFERROR(--MID(C135,ROW(INDIRECT("1:"&amp;14)),1),""))," ")</f>
        <v xml:space="preserve"> </v>
      </c>
      <c r="B135" s="312"/>
      <c r="C135" s="312"/>
      <c r="D135" s="312"/>
      <c r="E135" s="370"/>
      <c r="F135" s="312"/>
      <c r="G135" s="312"/>
      <c r="H135" s="312"/>
      <c r="I135" s="312"/>
      <c r="J135" s="312"/>
      <c r="K135" s="312"/>
      <c r="L135" s="312"/>
      <c r="M135" s="312"/>
      <c r="N135" s="312"/>
      <c r="O135" s="312"/>
      <c r="P135" s="312"/>
      <c r="Q135" s="312"/>
      <c r="R135" s="312"/>
      <c r="S135" s="312"/>
      <c r="T135" s="312"/>
      <c r="U135" s="312"/>
      <c r="V135" s="312"/>
      <c r="W135" s="312"/>
      <c r="X135" s="312"/>
      <c r="Y135" s="312"/>
      <c r="Z135" s="312"/>
      <c r="AA135" s="312"/>
      <c r="AB135" s="312"/>
      <c r="AC135" s="312"/>
      <c r="AD135" s="312"/>
      <c r="AE135" s="312"/>
      <c r="AF135" s="312"/>
      <c r="AG135" s="312"/>
      <c r="AH135" s="312"/>
      <c r="AI135" s="312"/>
      <c r="AJ135" s="312"/>
      <c r="AK135" s="312"/>
      <c r="AL135" s="312"/>
      <c r="AM135" s="312"/>
      <c r="AN135" s="312"/>
      <c r="AO135" s="312"/>
      <c r="AP135" s="312"/>
      <c r="AQ135" s="312"/>
      <c r="AR135" s="312"/>
      <c r="AS135" s="312"/>
      <c r="AT135" s="312"/>
      <c r="AU135" s="312"/>
      <c r="AV135" s="312"/>
    </row>
    <row r="136" spans="1:48">
      <c r="A136" s="324" t="str" cm="1">
        <f t="array" aca="1" ref="A136" ca="1">IFERROR(--_xlfn.TEXTJOIN("",1,IFERROR(--MID(C136,ROW(INDIRECT("1:"&amp;14)),1),""))," ")</f>
        <v xml:space="preserve"> </v>
      </c>
      <c r="B136" s="312"/>
      <c r="C136" s="312"/>
      <c r="D136" s="312"/>
      <c r="E136" s="370"/>
      <c r="F136" s="312"/>
      <c r="G136" s="312"/>
      <c r="H136" s="312"/>
      <c r="I136" s="312"/>
      <c r="J136" s="312"/>
      <c r="K136" s="312"/>
      <c r="L136" s="312"/>
      <c r="M136" s="312"/>
      <c r="N136" s="312"/>
      <c r="O136" s="312"/>
      <c r="P136" s="312"/>
      <c r="Q136" s="312"/>
      <c r="R136" s="312"/>
      <c r="S136" s="312"/>
      <c r="T136" s="312"/>
      <c r="U136" s="312"/>
      <c r="V136" s="312"/>
      <c r="W136" s="312"/>
      <c r="X136" s="312"/>
      <c r="Y136" s="312"/>
      <c r="Z136" s="312"/>
      <c r="AA136" s="312"/>
      <c r="AB136" s="312"/>
      <c r="AC136" s="312"/>
      <c r="AD136" s="312"/>
      <c r="AE136" s="312"/>
      <c r="AF136" s="312"/>
      <c r="AG136" s="312"/>
      <c r="AH136" s="312"/>
      <c r="AI136" s="312"/>
      <c r="AJ136" s="312"/>
      <c r="AK136" s="312"/>
      <c r="AL136" s="312"/>
      <c r="AM136" s="312"/>
      <c r="AN136" s="312"/>
      <c r="AO136" s="312"/>
      <c r="AP136" s="312"/>
      <c r="AQ136" s="312"/>
      <c r="AR136" s="312"/>
      <c r="AS136" s="312"/>
      <c r="AT136" s="312"/>
      <c r="AU136" s="312"/>
      <c r="AV136" s="312"/>
    </row>
    <row r="137" spans="1:48">
      <c r="A137" s="324" t="str" cm="1">
        <f t="array" aca="1" ref="A137" ca="1">IFERROR(--_xlfn.TEXTJOIN("",1,IFERROR(--MID(C137,ROW(INDIRECT("1:"&amp;14)),1),""))," ")</f>
        <v xml:space="preserve"> </v>
      </c>
      <c r="B137" s="312"/>
      <c r="C137" s="312"/>
      <c r="D137" s="312"/>
      <c r="E137" s="370"/>
      <c r="F137" s="312"/>
      <c r="G137" s="312"/>
      <c r="H137" s="312"/>
      <c r="I137" s="312"/>
      <c r="J137" s="312"/>
      <c r="K137" s="312"/>
      <c r="L137" s="312"/>
      <c r="M137" s="312"/>
      <c r="N137" s="312"/>
      <c r="O137" s="312"/>
      <c r="P137" s="312"/>
      <c r="Q137" s="312"/>
      <c r="R137" s="312"/>
      <c r="S137" s="312"/>
      <c r="T137" s="312"/>
      <c r="U137" s="312"/>
      <c r="V137" s="312"/>
      <c r="W137" s="312"/>
      <c r="X137" s="312"/>
      <c r="Y137" s="312"/>
      <c r="Z137" s="312"/>
      <c r="AA137" s="312"/>
      <c r="AB137" s="312"/>
      <c r="AC137" s="312"/>
      <c r="AD137" s="312"/>
      <c r="AE137" s="312"/>
      <c r="AF137" s="312"/>
      <c r="AG137" s="312"/>
      <c r="AH137" s="312"/>
      <c r="AI137" s="312"/>
      <c r="AJ137" s="312"/>
      <c r="AK137" s="312"/>
      <c r="AL137" s="312"/>
      <c r="AM137" s="312"/>
      <c r="AN137" s="312"/>
      <c r="AO137" s="312"/>
      <c r="AP137" s="312"/>
      <c r="AQ137" s="312"/>
      <c r="AR137" s="312"/>
      <c r="AS137" s="312"/>
      <c r="AT137" s="312"/>
      <c r="AU137" s="312"/>
      <c r="AV137" s="312"/>
    </row>
    <row r="138" spans="1:48">
      <c r="A138" s="324" t="str" cm="1">
        <f t="array" aca="1" ref="A138" ca="1">IFERROR(--_xlfn.TEXTJOIN("",1,IFERROR(--MID(C138,ROW(INDIRECT("1:"&amp;14)),1),""))," ")</f>
        <v xml:space="preserve"> </v>
      </c>
      <c r="B138" s="312"/>
      <c r="C138" s="312"/>
      <c r="D138" s="312"/>
      <c r="E138" s="370"/>
      <c r="F138" s="312"/>
      <c r="G138" s="312"/>
      <c r="H138" s="312"/>
      <c r="I138" s="312"/>
      <c r="J138" s="312"/>
      <c r="K138" s="312"/>
      <c r="L138" s="312"/>
      <c r="M138" s="312"/>
      <c r="N138" s="312"/>
      <c r="O138" s="312"/>
      <c r="P138" s="312"/>
      <c r="Q138" s="312"/>
      <c r="R138" s="312"/>
      <c r="S138" s="312"/>
      <c r="T138" s="312"/>
      <c r="U138" s="312"/>
      <c r="V138" s="312"/>
      <c r="W138" s="312"/>
      <c r="X138" s="312"/>
      <c r="Y138" s="312"/>
      <c r="Z138" s="312"/>
      <c r="AA138" s="312"/>
      <c r="AB138" s="312"/>
      <c r="AC138" s="312"/>
      <c r="AD138" s="312"/>
      <c r="AE138" s="312"/>
      <c r="AF138" s="312"/>
      <c r="AG138" s="312"/>
      <c r="AH138" s="312"/>
      <c r="AI138" s="312"/>
      <c r="AJ138" s="312"/>
      <c r="AK138" s="312"/>
      <c r="AL138" s="312"/>
      <c r="AM138" s="312"/>
      <c r="AN138" s="312"/>
      <c r="AO138" s="312"/>
      <c r="AP138" s="312"/>
      <c r="AQ138" s="312"/>
      <c r="AR138" s="312"/>
      <c r="AS138" s="312"/>
      <c r="AT138" s="312"/>
      <c r="AU138" s="312"/>
      <c r="AV138" s="312"/>
    </row>
    <row r="139" spans="1:48">
      <c r="A139" s="324" t="str" cm="1">
        <f t="array" aca="1" ref="A139" ca="1">IFERROR(--_xlfn.TEXTJOIN("",1,IFERROR(--MID(C139,ROW(INDIRECT("1:"&amp;14)),1),""))," ")</f>
        <v xml:space="preserve"> </v>
      </c>
      <c r="B139" s="312"/>
      <c r="C139" s="312"/>
      <c r="D139" s="312"/>
      <c r="E139" s="370"/>
      <c r="F139" s="312"/>
      <c r="G139" s="312"/>
      <c r="H139" s="312"/>
      <c r="I139" s="312"/>
      <c r="J139" s="312"/>
      <c r="K139" s="312"/>
      <c r="L139" s="312"/>
      <c r="M139" s="312"/>
      <c r="N139" s="312"/>
      <c r="O139" s="312"/>
      <c r="P139" s="312"/>
      <c r="Q139" s="312"/>
      <c r="R139" s="312"/>
      <c r="S139" s="312"/>
      <c r="T139" s="312"/>
      <c r="U139" s="312"/>
      <c r="V139" s="312"/>
      <c r="W139" s="312"/>
      <c r="X139" s="312"/>
      <c r="Y139" s="312"/>
      <c r="Z139" s="312"/>
      <c r="AA139" s="312"/>
      <c r="AB139" s="312"/>
      <c r="AC139" s="312"/>
      <c r="AD139" s="312"/>
      <c r="AE139" s="312"/>
      <c r="AF139" s="312"/>
      <c r="AG139" s="312"/>
      <c r="AH139" s="312"/>
      <c r="AI139" s="312"/>
      <c r="AJ139" s="312"/>
      <c r="AK139" s="312"/>
      <c r="AL139" s="312"/>
      <c r="AM139" s="312"/>
      <c r="AN139" s="312"/>
      <c r="AO139" s="312"/>
      <c r="AP139" s="312"/>
      <c r="AQ139" s="312"/>
      <c r="AR139" s="312"/>
      <c r="AS139" s="312"/>
      <c r="AT139" s="312"/>
      <c r="AU139" s="312"/>
      <c r="AV139" s="312"/>
    </row>
    <row r="140" spans="1:48">
      <c r="A140" s="324" t="str" cm="1">
        <f t="array" aca="1" ref="A140" ca="1">IFERROR(--_xlfn.TEXTJOIN("",1,IFERROR(--MID(C140,ROW(INDIRECT("1:"&amp;14)),1),""))," ")</f>
        <v xml:space="preserve"> </v>
      </c>
      <c r="B140" s="312"/>
      <c r="C140" s="312"/>
      <c r="D140" s="312"/>
      <c r="E140" s="370"/>
      <c r="F140" s="312"/>
      <c r="G140" s="312"/>
      <c r="H140" s="312"/>
      <c r="I140" s="312"/>
      <c r="J140" s="312"/>
      <c r="K140" s="312"/>
      <c r="L140" s="312"/>
      <c r="M140" s="312"/>
      <c r="N140" s="312"/>
      <c r="O140" s="312"/>
      <c r="P140" s="312"/>
      <c r="Q140" s="312"/>
      <c r="R140" s="312"/>
      <c r="S140" s="312"/>
      <c r="T140" s="312"/>
      <c r="U140" s="312"/>
      <c r="V140" s="312"/>
      <c r="W140" s="312"/>
      <c r="X140" s="312"/>
      <c r="Y140" s="312"/>
      <c r="Z140" s="312"/>
      <c r="AA140" s="312"/>
      <c r="AB140" s="312"/>
      <c r="AC140" s="312"/>
      <c r="AD140" s="312"/>
      <c r="AE140" s="312"/>
      <c r="AF140" s="312"/>
      <c r="AG140" s="312"/>
      <c r="AH140" s="312"/>
      <c r="AI140" s="312"/>
      <c r="AJ140" s="312"/>
      <c r="AK140" s="312"/>
      <c r="AL140" s="312"/>
      <c r="AM140" s="312"/>
      <c r="AN140" s="312"/>
      <c r="AO140" s="312"/>
      <c r="AP140" s="312"/>
      <c r="AQ140" s="312"/>
      <c r="AR140" s="312"/>
      <c r="AS140" s="312"/>
      <c r="AT140" s="312"/>
      <c r="AU140" s="312"/>
      <c r="AV140" s="312"/>
    </row>
    <row r="141" spans="1:48">
      <c r="A141" s="324" t="str" cm="1">
        <f t="array" aca="1" ref="A141" ca="1">IFERROR(--_xlfn.TEXTJOIN("",1,IFERROR(--MID(C141,ROW(INDIRECT("1:"&amp;14)),1),""))," ")</f>
        <v xml:space="preserve"> </v>
      </c>
      <c r="B141" s="312"/>
      <c r="C141" s="312"/>
      <c r="D141" s="312"/>
      <c r="E141" s="370"/>
      <c r="F141" s="312"/>
      <c r="G141" s="312"/>
      <c r="H141" s="312"/>
      <c r="I141" s="312"/>
      <c r="J141" s="312"/>
      <c r="K141" s="312"/>
      <c r="L141" s="312"/>
      <c r="M141" s="312"/>
      <c r="N141" s="312"/>
      <c r="O141" s="312"/>
      <c r="P141" s="312"/>
      <c r="Q141" s="312"/>
      <c r="R141" s="312"/>
      <c r="S141" s="312"/>
      <c r="T141" s="312"/>
      <c r="U141" s="312"/>
      <c r="V141" s="312"/>
      <c r="W141" s="312"/>
      <c r="X141" s="312"/>
      <c r="Y141" s="312"/>
      <c r="Z141" s="312"/>
      <c r="AA141" s="312"/>
      <c r="AB141" s="312"/>
      <c r="AC141" s="312"/>
      <c r="AD141" s="312"/>
      <c r="AE141" s="312"/>
      <c r="AF141" s="312"/>
      <c r="AG141" s="312"/>
      <c r="AH141" s="312"/>
      <c r="AI141" s="312"/>
      <c r="AJ141" s="312"/>
      <c r="AK141" s="312"/>
      <c r="AL141" s="312"/>
      <c r="AM141" s="312"/>
      <c r="AN141" s="312"/>
      <c r="AO141" s="312"/>
      <c r="AP141" s="312"/>
      <c r="AQ141" s="312"/>
      <c r="AR141" s="312"/>
      <c r="AS141" s="312"/>
      <c r="AT141" s="312"/>
      <c r="AU141" s="312"/>
      <c r="AV141" s="312"/>
    </row>
    <row r="142" spans="1:48">
      <c r="A142" s="324" t="str" cm="1">
        <f t="array" aca="1" ref="A142" ca="1">IFERROR(--_xlfn.TEXTJOIN("",1,IFERROR(--MID(C142,ROW(INDIRECT("1:"&amp;14)),1),""))," ")</f>
        <v xml:space="preserve"> </v>
      </c>
      <c r="B142" s="312"/>
      <c r="C142" s="312"/>
      <c r="D142" s="312"/>
      <c r="E142" s="370"/>
      <c r="F142" s="312"/>
      <c r="G142" s="312"/>
      <c r="H142" s="312"/>
      <c r="I142" s="312"/>
      <c r="J142" s="312"/>
      <c r="K142" s="312"/>
      <c r="L142" s="312"/>
      <c r="M142" s="312"/>
      <c r="N142" s="312"/>
      <c r="O142" s="312"/>
      <c r="P142" s="312"/>
      <c r="Q142" s="312"/>
      <c r="R142" s="312"/>
      <c r="S142" s="312"/>
      <c r="T142" s="312"/>
      <c r="U142" s="312"/>
      <c r="V142" s="312"/>
      <c r="W142" s="312"/>
      <c r="X142" s="312"/>
      <c r="Y142" s="312"/>
      <c r="Z142" s="312"/>
      <c r="AA142" s="312"/>
      <c r="AB142" s="312"/>
      <c r="AC142" s="312"/>
      <c r="AD142" s="312"/>
      <c r="AE142" s="312"/>
      <c r="AF142" s="312"/>
      <c r="AG142" s="312"/>
      <c r="AH142" s="312"/>
      <c r="AI142" s="312"/>
      <c r="AJ142" s="312"/>
      <c r="AK142" s="312"/>
      <c r="AL142" s="312"/>
      <c r="AM142" s="312"/>
      <c r="AN142" s="312"/>
      <c r="AO142" s="312"/>
      <c r="AP142" s="312"/>
      <c r="AQ142" s="312"/>
      <c r="AR142" s="312"/>
      <c r="AS142" s="312"/>
      <c r="AT142" s="312"/>
      <c r="AU142" s="312"/>
      <c r="AV142" s="312"/>
    </row>
    <row r="143" spans="1:48">
      <c r="A143" s="324" t="str" cm="1">
        <f t="array" aca="1" ref="A143" ca="1">IFERROR(--_xlfn.TEXTJOIN("",1,IFERROR(--MID(C143,ROW(INDIRECT("1:"&amp;14)),1),""))," ")</f>
        <v xml:space="preserve"> </v>
      </c>
      <c r="B143" s="312"/>
      <c r="C143" s="312"/>
      <c r="D143" s="312"/>
      <c r="E143" s="370"/>
      <c r="F143" s="312"/>
      <c r="G143" s="312"/>
      <c r="H143" s="312"/>
      <c r="I143" s="312"/>
      <c r="J143" s="312"/>
      <c r="K143" s="312"/>
      <c r="L143" s="312"/>
      <c r="M143" s="312"/>
      <c r="N143" s="312"/>
      <c r="O143" s="312"/>
      <c r="P143" s="312"/>
      <c r="Q143" s="312"/>
      <c r="R143" s="312"/>
      <c r="S143" s="312"/>
      <c r="T143" s="312"/>
      <c r="U143" s="312"/>
      <c r="V143" s="312"/>
      <c r="W143" s="312"/>
      <c r="X143" s="312"/>
      <c r="Y143" s="312"/>
      <c r="Z143" s="312"/>
      <c r="AA143" s="312"/>
      <c r="AB143" s="312"/>
      <c r="AC143" s="312"/>
      <c r="AD143" s="312"/>
      <c r="AE143" s="312"/>
      <c r="AF143" s="312"/>
      <c r="AG143" s="312"/>
      <c r="AH143" s="312"/>
      <c r="AI143" s="312"/>
      <c r="AJ143" s="312"/>
      <c r="AK143" s="312"/>
      <c r="AL143" s="312"/>
      <c r="AM143" s="312"/>
      <c r="AN143" s="312"/>
      <c r="AO143" s="312"/>
      <c r="AP143" s="312"/>
      <c r="AQ143" s="312"/>
      <c r="AR143" s="312"/>
      <c r="AS143" s="312"/>
      <c r="AT143" s="312"/>
      <c r="AU143" s="312"/>
      <c r="AV143" s="312"/>
    </row>
    <row r="144" spans="1:48">
      <c r="A144" s="324" t="str" cm="1">
        <f t="array" aca="1" ref="A144" ca="1">IFERROR(--_xlfn.TEXTJOIN("",1,IFERROR(--MID(C144,ROW(INDIRECT("1:"&amp;14)),1),""))," ")</f>
        <v xml:space="preserve"> </v>
      </c>
      <c r="B144" s="312"/>
      <c r="C144" s="312"/>
      <c r="D144" s="312"/>
      <c r="E144" s="370"/>
      <c r="F144" s="312"/>
      <c r="G144" s="312"/>
      <c r="H144" s="312"/>
      <c r="I144" s="312"/>
      <c r="J144" s="312"/>
      <c r="K144" s="312"/>
      <c r="L144" s="312"/>
      <c r="M144" s="312"/>
      <c r="N144" s="312"/>
      <c r="O144" s="312"/>
      <c r="P144" s="312"/>
      <c r="Q144" s="312"/>
      <c r="R144" s="312"/>
      <c r="S144" s="312"/>
      <c r="T144" s="312"/>
      <c r="U144" s="312"/>
      <c r="V144" s="312"/>
      <c r="W144" s="312"/>
      <c r="X144" s="312"/>
      <c r="Y144" s="312"/>
      <c r="Z144" s="312"/>
      <c r="AA144" s="312"/>
      <c r="AB144" s="312"/>
      <c r="AC144" s="312"/>
      <c r="AD144" s="312"/>
      <c r="AE144" s="312"/>
      <c r="AF144" s="312"/>
      <c r="AG144" s="312"/>
      <c r="AH144" s="312"/>
      <c r="AI144" s="312"/>
      <c r="AJ144" s="312"/>
      <c r="AK144" s="312"/>
      <c r="AL144" s="312"/>
      <c r="AM144" s="312"/>
      <c r="AN144" s="312"/>
      <c r="AO144" s="312"/>
      <c r="AP144" s="312"/>
      <c r="AQ144" s="312"/>
      <c r="AR144" s="312"/>
      <c r="AS144" s="312"/>
      <c r="AT144" s="312"/>
      <c r="AU144" s="312"/>
      <c r="AV144" s="312"/>
    </row>
    <row r="145" spans="1:48">
      <c r="A145" s="324" t="str" cm="1">
        <f t="array" aca="1" ref="A145" ca="1">IFERROR(--_xlfn.TEXTJOIN("",1,IFERROR(--MID(C145,ROW(INDIRECT("1:"&amp;14)),1),""))," ")</f>
        <v xml:space="preserve"> </v>
      </c>
      <c r="B145" s="312"/>
      <c r="C145" s="312"/>
      <c r="D145" s="312"/>
      <c r="E145" s="370"/>
      <c r="F145" s="312"/>
      <c r="G145" s="312"/>
      <c r="H145" s="312"/>
      <c r="I145" s="312"/>
      <c r="J145" s="312"/>
      <c r="K145" s="312"/>
      <c r="L145" s="312"/>
      <c r="M145" s="312"/>
      <c r="N145" s="312"/>
      <c r="O145" s="312"/>
      <c r="P145" s="312"/>
      <c r="Q145" s="312"/>
      <c r="R145" s="312"/>
      <c r="S145" s="312"/>
      <c r="T145" s="312"/>
      <c r="U145" s="312"/>
      <c r="V145" s="312"/>
      <c r="W145" s="312"/>
      <c r="X145" s="312"/>
      <c r="Y145" s="312"/>
      <c r="Z145" s="312"/>
      <c r="AA145" s="312"/>
      <c r="AB145" s="312"/>
      <c r="AC145" s="312"/>
      <c r="AD145" s="312"/>
      <c r="AE145" s="312"/>
      <c r="AF145" s="312"/>
      <c r="AG145" s="312"/>
      <c r="AH145" s="312"/>
      <c r="AI145" s="312"/>
      <c r="AJ145" s="312"/>
      <c r="AK145" s="312"/>
      <c r="AL145" s="312"/>
      <c r="AM145" s="312"/>
      <c r="AN145" s="312"/>
      <c r="AO145" s="312"/>
      <c r="AP145" s="312"/>
      <c r="AQ145" s="312"/>
      <c r="AR145" s="312"/>
      <c r="AS145" s="312"/>
      <c r="AT145" s="312"/>
      <c r="AU145" s="312"/>
      <c r="AV145" s="312"/>
    </row>
    <row r="146" spans="1:48">
      <c r="A146" s="371"/>
      <c r="B146" s="312"/>
      <c r="C146" s="312"/>
      <c r="D146" s="312"/>
      <c r="E146" s="370"/>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c r="AK146" s="312"/>
      <c r="AL146" s="312"/>
      <c r="AM146" s="312"/>
      <c r="AN146" s="312"/>
      <c r="AO146" s="312"/>
      <c r="AP146" s="312"/>
      <c r="AQ146" s="312"/>
      <c r="AR146" s="312"/>
      <c r="AS146" s="312"/>
      <c r="AT146" s="312"/>
      <c r="AU146" s="312"/>
      <c r="AV146" s="312"/>
    </row>
    <row r="147" spans="1:48">
      <c r="A147" s="371"/>
      <c r="B147" s="312"/>
      <c r="C147" s="312"/>
      <c r="D147" s="312"/>
      <c r="E147" s="370"/>
      <c r="F147" s="312"/>
      <c r="G147" s="312"/>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312"/>
      <c r="AE147" s="312"/>
      <c r="AF147" s="312"/>
      <c r="AG147" s="312"/>
      <c r="AH147" s="312"/>
      <c r="AI147" s="312"/>
      <c r="AJ147" s="312"/>
      <c r="AK147" s="312"/>
      <c r="AL147" s="312"/>
      <c r="AM147" s="312"/>
      <c r="AN147" s="312"/>
      <c r="AO147" s="312"/>
      <c r="AP147" s="312"/>
      <c r="AQ147" s="312"/>
      <c r="AR147" s="312"/>
      <c r="AS147" s="312"/>
      <c r="AT147" s="312"/>
      <c r="AU147" s="312"/>
      <c r="AV147" s="312"/>
    </row>
    <row r="148" spans="1:48">
      <c r="A148" s="371"/>
      <c r="B148" s="312"/>
      <c r="C148" s="312"/>
      <c r="D148" s="312"/>
      <c r="E148" s="370"/>
      <c r="F148" s="312"/>
      <c r="G148" s="312"/>
      <c r="H148" s="312"/>
      <c r="I148" s="312"/>
      <c r="J148" s="312"/>
      <c r="K148" s="312"/>
      <c r="L148" s="312"/>
      <c r="M148" s="312"/>
      <c r="N148" s="312"/>
      <c r="O148" s="312"/>
      <c r="P148" s="312"/>
      <c r="Q148" s="312"/>
      <c r="R148" s="312"/>
      <c r="S148" s="312"/>
      <c r="T148" s="312"/>
      <c r="U148" s="312"/>
      <c r="V148" s="312"/>
      <c r="W148" s="312"/>
      <c r="X148" s="312"/>
      <c r="Y148" s="312"/>
      <c r="Z148" s="312"/>
      <c r="AA148" s="312"/>
      <c r="AB148" s="312"/>
      <c r="AC148" s="312"/>
      <c r="AD148" s="312"/>
      <c r="AE148" s="312"/>
      <c r="AF148" s="312"/>
      <c r="AG148" s="312"/>
      <c r="AH148" s="312"/>
      <c r="AI148" s="312"/>
      <c r="AJ148" s="312"/>
      <c r="AK148" s="312"/>
      <c r="AL148" s="312"/>
      <c r="AM148" s="312"/>
      <c r="AN148" s="312"/>
      <c r="AO148" s="312"/>
      <c r="AP148" s="312"/>
      <c r="AQ148" s="312"/>
      <c r="AR148" s="312"/>
      <c r="AS148" s="312"/>
      <c r="AT148" s="312"/>
      <c r="AU148" s="312"/>
      <c r="AV148" s="312"/>
    </row>
    <row r="149" spans="1:48">
      <c r="A149" s="371"/>
      <c r="B149" s="312"/>
      <c r="C149" s="312"/>
      <c r="D149" s="312"/>
      <c r="E149" s="370"/>
      <c r="F149" s="312"/>
      <c r="G149" s="312"/>
      <c r="H149" s="312"/>
      <c r="I149" s="312"/>
      <c r="J149" s="312"/>
      <c r="K149" s="312"/>
      <c r="L149" s="312"/>
      <c r="M149" s="312"/>
      <c r="N149" s="312"/>
      <c r="O149" s="312"/>
      <c r="P149" s="312"/>
      <c r="Q149" s="312"/>
      <c r="R149" s="312"/>
      <c r="S149" s="312"/>
      <c r="T149" s="312"/>
      <c r="U149" s="312"/>
      <c r="V149" s="312"/>
      <c r="W149" s="312"/>
      <c r="X149" s="312"/>
      <c r="Y149" s="312"/>
      <c r="Z149" s="312"/>
      <c r="AA149" s="312"/>
      <c r="AB149" s="312"/>
      <c r="AC149" s="312"/>
      <c r="AD149" s="312"/>
      <c r="AE149" s="312"/>
      <c r="AF149" s="312"/>
      <c r="AG149" s="312"/>
      <c r="AH149" s="312"/>
      <c r="AI149" s="312"/>
      <c r="AJ149" s="312"/>
      <c r="AK149" s="312"/>
      <c r="AL149" s="312"/>
      <c r="AM149" s="312"/>
      <c r="AN149" s="312"/>
      <c r="AO149" s="312"/>
      <c r="AP149" s="312"/>
      <c r="AQ149" s="312"/>
      <c r="AR149" s="312"/>
      <c r="AS149" s="312"/>
      <c r="AT149" s="312"/>
      <c r="AU149" s="312"/>
      <c r="AV149" s="312"/>
    </row>
    <row r="150" spans="1:48">
      <c r="A150" s="371"/>
      <c r="B150" s="312"/>
      <c r="C150" s="312"/>
      <c r="D150" s="312"/>
      <c r="E150" s="370"/>
      <c r="F150" s="312"/>
      <c r="G150" s="312"/>
      <c r="H150" s="312"/>
      <c r="I150" s="312"/>
      <c r="J150" s="312"/>
      <c r="K150" s="312"/>
      <c r="L150" s="312"/>
      <c r="M150" s="312"/>
      <c r="N150" s="312"/>
      <c r="O150" s="312"/>
      <c r="P150" s="312"/>
      <c r="Q150" s="312"/>
      <c r="R150" s="312"/>
      <c r="S150" s="312"/>
      <c r="T150" s="312"/>
      <c r="U150" s="312"/>
      <c r="V150" s="312"/>
      <c r="W150" s="312"/>
      <c r="X150" s="312"/>
      <c r="Y150" s="312"/>
      <c r="Z150" s="312"/>
      <c r="AA150" s="312"/>
      <c r="AB150" s="312"/>
      <c r="AC150" s="312"/>
      <c r="AD150" s="312"/>
      <c r="AE150" s="312"/>
      <c r="AF150" s="312"/>
      <c r="AG150" s="312"/>
      <c r="AH150" s="312"/>
      <c r="AI150" s="312"/>
      <c r="AJ150" s="312"/>
      <c r="AK150" s="312"/>
      <c r="AL150" s="312"/>
      <c r="AM150" s="312"/>
      <c r="AN150" s="312"/>
      <c r="AO150" s="312"/>
      <c r="AP150" s="312"/>
      <c r="AQ150" s="312"/>
      <c r="AR150" s="312"/>
      <c r="AS150" s="312"/>
      <c r="AT150" s="312"/>
      <c r="AU150" s="312"/>
      <c r="AV150" s="312"/>
    </row>
    <row r="151" spans="1:48">
      <c r="A151" s="371"/>
      <c r="B151" s="312"/>
      <c r="C151" s="312"/>
      <c r="D151" s="312"/>
      <c r="E151" s="370"/>
      <c r="F151" s="312"/>
      <c r="G151" s="312"/>
      <c r="H151" s="312"/>
      <c r="I151" s="312"/>
      <c r="J151" s="312"/>
      <c r="K151" s="312"/>
      <c r="L151" s="312"/>
      <c r="M151" s="312"/>
      <c r="N151" s="312"/>
      <c r="O151" s="312"/>
      <c r="P151" s="312"/>
      <c r="Q151" s="312"/>
      <c r="R151" s="312"/>
      <c r="S151" s="312"/>
      <c r="T151" s="312"/>
      <c r="U151" s="312"/>
      <c r="V151" s="312"/>
      <c r="W151" s="312"/>
      <c r="X151" s="312"/>
      <c r="Y151" s="312"/>
      <c r="Z151" s="312"/>
      <c r="AA151" s="312"/>
      <c r="AB151" s="312"/>
      <c r="AC151" s="312"/>
      <c r="AD151" s="312"/>
      <c r="AE151" s="312"/>
      <c r="AF151" s="312"/>
      <c r="AG151" s="312"/>
      <c r="AH151" s="312"/>
      <c r="AI151" s="312"/>
      <c r="AJ151" s="312"/>
      <c r="AK151" s="312"/>
      <c r="AL151" s="312"/>
      <c r="AM151" s="312"/>
      <c r="AN151" s="312"/>
      <c r="AO151" s="312"/>
      <c r="AP151" s="312"/>
      <c r="AQ151" s="312"/>
      <c r="AR151" s="312"/>
      <c r="AS151" s="312"/>
      <c r="AT151" s="312"/>
      <c r="AU151" s="312"/>
      <c r="AV151" s="312"/>
    </row>
    <row r="152" spans="1:48">
      <c r="A152" s="371"/>
      <c r="B152" s="312"/>
      <c r="C152" s="312"/>
      <c r="D152" s="312"/>
      <c r="E152" s="370"/>
      <c r="F152" s="312"/>
      <c r="G152" s="312"/>
      <c r="H152" s="312"/>
      <c r="I152" s="312"/>
      <c r="J152" s="312"/>
      <c r="K152" s="312"/>
      <c r="L152" s="312"/>
      <c r="M152" s="312"/>
      <c r="N152" s="312"/>
      <c r="O152" s="312"/>
      <c r="P152" s="312"/>
      <c r="Q152" s="312"/>
      <c r="R152" s="312"/>
      <c r="S152" s="312"/>
      <c r="T152" s="312"/>
      <c r="U152" s="312"/>
      <c r="V152" s="312"/>
      <c r="W152" s="312"/>
      <c r="X152" s="312"/>
      <c r="Y152" s="312"/>
      <c r="Z152" s="312"/>
      <c r="AA152" s="312"/>
      <c r="AB152" s="312"/>
      <c r="AC152" s="312"/>
      <c r="AD152" s="312"/>
      <c r="AE152" s="312"/>
      <c r="AF152" s="312"/>
      <c r="AG152" s="312"/>
      <c r="AH152" s="312"/>
      <c r="AI152" s="312"/>
      <c r="AJ152" s="312"/>
      <c r="AK152" s="312"/>
      <c r="AL152" s="312"/>
      <c r="AM152" s="312"/>
      <c r="AN152" s="312"/>
      <c r="AO152" s="312"/>
      <c r="AP152" s="312"/>
      <c r="AQ152" s="312"/>
      <c r="AR152" s="312"/>
      <c r="AS152" s="312"/>
      <c r="AT152" s="312"/>
      <c r="AU152" s="312"/>
      <c r="AV152" s="312"/>
    </row>
    <row r="153" spans="1:48">
      <c r="A153" s="371"/>
      <c r="B153" s="312"/>
      <c r="C153" s="312"/>
      <c r="D153" s="312"/>
      <c r="E153" s="370"/>
      <c r="F153" s="312"/>
      <c r="G153" s="312"/>
      <c r="H153" s="312"/>
      <c r="I153" s="312"/>
      <c r="J153" s="312"/>
      <c r="K153" s="312"/>
      <c r="L153" s="312"/>
      <c r="M153" s="312"/>
      <c r="N153" s="312"/>
      <c r="O153" s="312"/>
      <c r="P153" s="312"/>
      <c r="Q153" s="312"/>
      <c r="R153" s="312"/>
      <c r="S153" s="312"/>
      <c r="T153" s="312"/>
      <c r="U153" s="312"/>
      <c r="V153" s="312"/>
      <c r="W153" s="312"/>
      <c r="X153" s="312"/>
      <c r="Y153" s="312"/>
      <c r="Z153" s="312"/>
      <c r="AA153" s="312"/>
      <c r="AB153" s="312"/>
      <c r="AC153" s="312"/>
      <c r="AD153" s="312"/>
      <c r="AE153" s="312"/>
      <c r="AF153" s="312"/>
      <c r="AG153" s="312"/>
      <c r="AH153" s="312"/>
      <c r="AI153" s="312"/>
      <c r="AJ153" s="312"/>
      <c r="AK153" s="312"/>
      <c r="AL153" s="312"/>
      <c r="AM153" s="312"/>
      <c r="AN153" s="312"/>
      <c r="AO153" s="312"/>
      <c r="AP153" s="312"/>
      <c r="AQ153" s="312"/>
      <c r="AR153" s="312"/>
      <c r="AS153" s="312"/>
      <c r="AT153" s="312"/>
      <c r="AU153" s="312"/>
      <c r="AV153" s="312"/>
    </row>
    <row r="154" spans="1:48">
      <c r="A154" s="371"/>
      <c r="B154" s="312"/>
      <c r="C154" s="312"/>
      <c r="D154" s="312"/>
      <c r="E154" s="370"/>
      <c r="F154" s="312"/>
      <c r="G154" s="312"/>
      <c r="H154" s="312"/>
      <c r="I154" s="312"/>
      <c r="J154" s="312"/>
      <c r="K154" s="312"/>
      <c r="L154" s="312"/>
      <c r="M154" s="312"/>
      <c r="N154" s="312"/>
      <c r="O154" s="312"/>
      <c r="P154" s="312"/>
      <c r="Q154" s="312"/>
      <c r="R154" s="312"/>
      <c r="S154" s="312"/>
      <c r="T154" s="312"/>
      <c r="U154" s="312"/>
      <c r="V154" s="312"/>
      <c r="W154" s="312"/>
      <c r="X154" s="312"/>
      <c r="Y154" s="312"/>
      <c r="Z154" s="312"/>
      <c r="AA154" s="312"/>
      <c r="AB154" s="312"/>
      <c r="AC154" s="312"/>
      <c r="AD154" s="312"/>
      <c r="AE154" s="312"/>
      <c r="AF154" s="312"/>
      <c r="AG154" s="312"/>
      <c r="AH154" s="312"/>
      <c r="AI154" s="312"/>
      <c r="AJ154" s="312"/>
      <c r="AK154" s="312"/>
      <c r="AL154" s="312"/>
      <c r="AM154" s="312"/>
      <c r="AN154" s="312"/>
      <c r="AO154" s="312"/>
      <c r="AP154" s="312"/>
      <c r="AQ154" s="312"/>
      <c r="AR154" s="312"/>
      <c r="AS154" s="312"/>
      <c r="AT154" s="312"/>
      <c r="AU154" s="312"/>
      <c r="AV154" s="312"/>
    </row>
    <row r="155" spans="1:48">
      <c r="A155" s="371"/>
      <c r="B155" s="312"/>
      <c r="C155" s="312"/>
      <c r="D155" s="312"/>
      <c r="E155" s="370"/>
      <c r="F155" s="312"/>
      <c r="G155" s="312"/>
      <c r="H155" s="312"/>
      <c r="I155" s="312"/>
      <c r="J155" s="312"/>
      <c r="K155" s="312"/>
      <c r="L155" s="312"/>
      <c r="M155" s="312"/>
      <c r="N155" s="312"/>
      <c r="O155" s="312"/>
      <c r="P155" s="312"/>
      <c r="Q155" s="312"/>
      <c r="R155" s="312"/>
      <c r="S155" s="312"/>
      <c r="T155" s="312"/>
      <c r="U155" s="312"/>
      <c r="V155" s="312"/>
      <c r="W155" s="312"/>
      <c r="X155" s="312"/>
      <c r="Y155" s="312"/>
      <c r="Z155" s="312"/>
      <c r="AA155" s="312"/>
      <c r="AB155" s="312"/>
      <c r="AC155" s="312"/>
      <c r="AD155" s="312"/>
      <c r="AE155" s="312"/>
      <c r="AF155" s="312"/>
      <c r="AG155" s="312"/>
      <c r="AH155" s="312"/>
      <c r="AI155" s="312"/>
      <c r="AJ155" s="312"/>
      <c r="AK155" s="312"/>
      <c r="AL155" s="312"/>
      <c r="AM155" s="312"/>
      <c r="AN155" s="312"/>
      <c r="AO155" s="312"/>
      <c r="AP155" s="312"/>
      <c r="AQ155" s="312"/>
      <c r="AR155" s="312"/>
      <c r="AS155" s="312"/>
      <c r="AT155" s="312"/>
      <c r="AU155" s="312"/>
      <c r="AV155" s="312"/>
    </row>
    <row r="156" spans="1:48">
      <c r="A156" s="371"/>
      <c r="B156" s="312"/>
      <c r="C156" s="312"/>
      <c r="D156" s="312"/>
      <c r="E156" s="370"/>
      <c r="F156" s="312"/>
      <c r="G156" s="312"/>
      <c r="H156" s="312"/>
      <c r="I156" s="312"/>
      <c r="J156" s="312"/>
      <c r="K156" s="312"/>
      <c r="L156" s="312"/>
      <c r="M156" s="312"/>
      <c r="N156" s="312"/>
      <c r="O156" s="312"/>
      <c r="P156" s="312"/>
      <c r="Q156" s="312"/>
      <c r="R156" s="312"/>
      <c r="S156" s="312"/>
      <c r="T156" s="312"/>
      <c r="U156" s="312"/>
      <c r="V156" s="312"/>
      <c r="W156" s="312"/>
      <c r="X156" s="312"/>
      <c r="Y156" s="312"/>
      <c r="Z156" s="312"/>
      <c r="AA156" s="312"/>
      <c r="AB156" s="312"/>
      <c r="AC156" s="312"/>
      <c r="AD156" s="312"/>
      <c r="AE156" s="312"/>
      <c r="AF156" s="312"/>
      <c r="AG156" s="312"/>
      <c r="AH156" s="312"/>
      <c r="AI156" s="312"/>
      <c r="AJ156" s="312"/>
      <c r="AK156" s="312"/>
      <c r="AL156" s="312"/>
      <c r="AM156" s="312"/>
      <c r="AN156" s="312"/>
      <c r="AO156" s="312"/>
      <c r="AP156" s="312"/>
      <c r="AQ156" s="312"/>
      <c r="AR156" s="312"/>
      <c r="AS156" s="312"/>
      <c r="AT156" s="312"/>
      <c r="AU156" s="312"/>
      <c r="AV156" s="312"/>
    </row>
    <row r="157" spans="1:48">
      <c r="A157" s="371"/>
      <c r="B157" s="312"/>
      <c r="C157" s="312"/>
      <c r="D157" s="312"/>
      <c r="E157" s="370"/>
      <c r="F157" s="312"/>
      <c r="G157" s="312"/>
      <c r="H157" s="312"/>
      <c r="I157" s="312"/>
      <c r="J157" s="312"/>
      <c r="K157" s="312"/>
      <c r="L157" s="312"/>
      <c r="M157" s="312"/>
      <c r="N157" s="312"/>
      <c r="O157" s="312"/>
      <c r="P157" s="312"/>
      <c r="Q157" s="312"/>
      <c r="R157" s="312"/>
      <c r="S157" s="312"/>
      <c r="T157" s="312"/>
      <c r="U157" s="312"/>
      <c r="V157" s="312"/>
      <c r="W157" s="312"/>
      <c r="X157" s="312"/>
      <c r="Y157" s="312"/>
      <c r="Z157" s="312"/>
      <c r="AA157" s="312"/>
      <c r="AB157" s="312"/>
      <c r="AC157" s="312"/>
      <c r="AD157" s="312"/>
      <c r="AE157" s="312"/>
      <c r="AF157" s="312"/>
      <c r="AG157" s="312"/>
      <c r="AH157" s="312"/>
      <c r="AI157" s="312"/>
      <c r="AJ157" s="312"/>
      <c r="AK157" s="312"/>
      <c r="AL157" s="312"/>
      <c r="AM157" s="312"/>
      <c r="AN157" s="312"/>
      <c r="AO157" s="312"/>
      <c r="AP157" s="312"/>
      <c r="AQ157" s="312"/>
      <c r="AR157" s="312"/>
      <c r="AS157" s="312"/>
      <c r="AT157" s="312"/>
      <c r="AU157" s="312"/>
      <c r="AV157" s="312"/>
    </row>
    <row r="158" spans="1:48">
      <c r="A158" s="371"/>
      <c r="B158" s="312"/>
      <c r="C158" s="312"/>
      <c r="D158" s="312"/>
      <c r="E158" s="370"/>
      <c r="F158" s="312"/>
      <c r="G158" s="312"/>
      <c r="H158" s="312"/>
      <c r="I158" s="312"/>
      <c r="J158" s="312"/>
      <c r="K158" s="312"/>
      <c r="L158" s="312"/>
      <c r="M158" s="312"/>
      <c r="N158" s="312"/>
      <c r="O158" s="312"/>
      <c r="P158" s="312"/>
      <c r="Q158" s="312"/>
      <c r="R158" s="312"/>
      <c r="S158" s="312"/>
      <c r="T158" s="312"/>
      <c r="U158" s="312"/>
      <c r="V158" s="312"/>
      <c r="W158" s="312"/>
      <c r="X158" s="312"/>
      <c r="Y158" s="312"/>
      <c r="Z158" s="312"/>
      <c r="AA158" s="312"/>
      <c r="AB158" s="312"/>
      <c r="AC158" s="312"/>
      <c r="AD158" s="312"/>
      <c r="AE158" s="312"/>
      <c r="AF158" s="312"/>
      <c r="AG158" s="312"/>
      <c r="AH158" s="312"/>
      <c r="AI158" s="312"/>
      <c r="AJ158" s="312"/>
      <c r="AK158" s="312"/>
      <c r="AL158" s="312"/>
      <c r="AM158" s="312"/>
      <c r="AN158" s="312"/>
      <c r="AO158" s="312"/>
      <c r="AP158" s="312"/>
      <c r="AQ158" s="312"/>
      <c r="AR158" s="312"/>
      <c r="AS158" s="312"/>
      <c r="AT158" s="312"/>
      <c r="AU158" s="312"/>
      <c r="AV158" s="312"/>
    </row>
    <row r="159" spans="1:48">
      <c r="A159" s="371"/>
      <c r="B159" s="312"/>
      <c r="C159" s="312"/>
      <c r="D159" s="312"/>
      <c r="E159" s="370"/>
      <c r="F159" s="312"/>
      <c r="G159" s="312"/>
      <c r="H159" s="312"/>
      <c r="I159" s="312"/>
      <c r="J159" s="312"/>
      <c r="K159" s="312"/>
      <c r="L159" s="312"/>
      <c r="M159" s="312"/>
      <c r="N159" s="312"/>
      <c r="O159" s="312"/>
      <c r="P159" s="312"/>
      <c r="Q159" s="312"/>
      <c r="R159" s="312"/>
      <c r="S159" s="312"/>
      <c r="T159" s="312"/>
      <c r="U159" s="312"/>
      <c r="V159" s="312"/>
      <c r="W159" s="312"/>
      <c r="X159" s="312"/>
      <c r="Y159" s="312"/>
      <c r="Z159" s="312"/>
      <c r="AA159" s="312"/>
      <c r="AB159" s="312"/>
      <c r="AC159" s="312"/>
      <c r="AD159" s="312"/>
      <c r="AE159" s="312"/>
      <c r="AF159" s="312"/>
      <c r="AG159" s="312"/>
      <c r="AH159" s="312"/>
      <c r="AI159" s="312"/>
      <c r="AJ159" s="312"/>
      <c r="AK159" s="312"/>
      <c r="AL159" s="312"/>
      <c r="AM159" s="312"/>
      <c r="AN159" s="312"/>
      <c r="AO159" s="312"/>
      <c r="AP159" s="312"/>
      <c r="AQ159" s="312"/>
      <c r="AR159" s="312"/>
      <c r="AS159" s="312"/>
      <c r="AT159" s="312"/>
      <c r="AU159" s="312"/>
      <c r="AV159" s="312"/>
    </row>
    <row r="160" spans="1:48">
      <c r="A160" s="371"/>
      <c r="B160" s="312"/>
      <c r="C160" s="312"/>
      <c r="D160" s="312"/>
      <c r="E160" s="370"/>
      <c r="F160" s="312"/>
      <c r="G160" s="312"/>
      <c r="H160" s="312"/>
      <c r="I160" s="312"/>
      <c r="J160" s="312"/>
      <c r="K160" s="312"/>
      <c r="L160" s="312"/>
      <c r="M160" s="312"/>
      <c r="N160" s="312"/>
      <c r="O160" s="312"/>
      <c r="P160" s="312"/>
      <c r="Q160" s="312"/>
      <c r="R160" s="312"/>
      <c r="S160" s="312"/>
      <c r="T160" s="312"/>
      <c r="U160" s="312"/>
      <c r="V160" s="312"/>
      <c r="W160" s="312"/>
      <c r="X160" s="312"/>
      <c r="Y160" s="312"/>
      <c r="Z160" s="312"/>
      <c r="AA160" s="312"/>
      <c r="AB160" s="312"/>
      <c r="AC160" s="312"/>
      <c r="AD160" s="312"/>
      <c r="AE160" s="312"/>
      <c r="AF160" s="312"/>
      <c r="AG160" s="312"/>
      <c r="AH160" s="312"/>
      <c r="AI160" s="312"/>
      <c r="AJ160" s="312"/>
      <c r="AK160" s="312"/>
      <c r="AL160" s="312"/>
      <c r="AM160" s="312"/>
      <c r="AN160" s="312"/>
      <c r="AO160" s="312"/>
      <c r="AP160" s="312"/>
      <c r="AQ160" s="312"/>
      <c r="AR160" s="312"/>
      <c r="AS160" s="312"/>
      <c r="AT160" s="312"/>
      <c r="AU160" s="312"/>
      <c r="AV160" s="312"/>
    </row>
    <row r="161" spans="1:48">
      <c r="A161" s="371"/>
      <c r="B161" s="312"/>
      <c r="C161" s="312"/>
      <c r="D161" s="312"/>
      <c r="E161" s="370"/>
      <c r="F161" s="312"/>
      <c r="G161" s="312"/>
      <c r="H161" s="312"/>
      <c r="I161" s="312"/>
      <c r="J161" s="312"/>
      <c r="K161" s="312"/>
      <c r="L161" s="312"/>
      <c r="M161" s="312"/>
      <c r="N161" s="312"/>
      <c r="O161" s="312"/>
      <c r="P161" s="312"/>
      <c r="Q161" s="312"/>
      <c r="R161" s="312"/>
      <c r="S161" s="312"/>
      <c r="T161" s="312"/>
      <c r="U161" s="312"/>
      <c r="V161" s="312"/>
      <c r="W161" s="312"/>
      <c r="X161" s="312"/>
      <c r="Y161" s="312"/>
      <c r="Z161" s="312"/>
      <c r="AA161" s="312"/>
      <c r="AB161" s="312"/>
      <c r="AC161" s="312"/>
      <c r="AD161" s="312"/>
      <c r="AE161" s="312"/>
      <c r="AF161" s="312"/>
      <c r="AG161" s="312"/>
      <c r="AH161" s="312"/>
      <c r="AI161" s="312"/>
      <c r="AJ161" s="312"/>
      <c r="AK161" s="312"/>
      <c r="AL161" s="312"/>
      <c r="AM161" s="312"/>
      <c r="AN161" s="312"/>
      <c r="AO161" s="312"/>
      <c r="AP161" s="312"/>
      <c r="AQ161" s="312"/>
      <c r="AR161" s="312"/>
      <c r="AS161" s="312"/>
      <c r="AT161" s="312"/>
      <c r="AU161" s="312"/>
      <c r="AV161" s="312"/>
    </row>
    <row r="162" spans="1:48">
      <c r="A162" s="371"/>
      <c r="B162" s="312"/>
      <c r="C162" s="312"/>
      <c r="D162" s="312"/>
      <c r="E162" s="370"/>
      <c r="F162" s="312"/>
      <c r="G162" s="312"/>
      <c r="H162" s="312"/>
      <c r="I162" s="312"/>
      <c r="J162" s="312"/>
      <c r="K162" s="312"/>
      <c r="L162" s="312"/>
      <c r="M162" s="312"/>
      <c r="N162" s="312"/>
      <c r="O162" s="312"/>
      <c r="P162" s="312"/>
      <c r="Q162" s="312"/>
      <c r="R162" s="312"/>
      <c r="S162" s="312"/>
      <c r="T162" s="312"/>
      <c r="U162" s="312"/>
      <c r="V162" s="312"/>
      <c r="W162" s="312"/>
      <c r="X162" s="312"/>
      <c r="Y162" s="312"/>
      <c r="Z162" s="312"/>
      <c r="AA162" s="312"/>
      <c r="AB162" s="312"/>
      <c r="AC162" s="312"/>
      <c r="AD162" s="312"/>
      <c r="AE162" s="312"/>
      <c r="AF162" s="312"/>
      <c r="AG162" s="312"/>
      <c r="AH162" s="312"/>
      <c r="AI162" s="312"/>
      <c r="AJ162" s="312"/>
      <c r="AK162" s="312"/>
      <c r="AL162" s="312"/>
      <c r="AM162" s="312"/>
      <c r="AN162" s="312"/>
      <c r="AO162" s="312"/>
      <c r="AP162" s="312"/>
      <c r="AQ162" s="312"/>
      <c r="AR162" s="312"/>
      <c r="AS162" s="312"/>
      <c r="AT162" s="312"/>
      <c r="AU162" s="312"/>
      <c r="AV162" s="312"/>
    </row>
    <row r="163" spans="1:48">
      <c r="A163" s="371"/>
      <c r="B163" s="312"/>
      <c r="C163" s="312"/>
      <c r="D163" s="312"/>
      <c r="E163" s="370"/>
      <c r="F163" s="312"/>
      <c r="G163" s="312"/>
      <c r="H163" s="312"/>
      <c r="I163" s="312"/>
      <c r="J163" s="312"/>
      <c r="K163" s="312"/>
      <c r="L163" s="312"/>
      <c r="M163" s="312"/>
      <c r="N163" s="312"/>
      <c r="O163" s="312"/>
      <c r="P163" s="312"/>
      <c r="Q163" s="312"/>
      <c r="R163" s="312"/>
      <c r="S163" s="312"/>
      <c r="T163" s="312"/>
      <c r="U163" s="312"/>
      <c r="V163" s="312"/>
      <c r="W163" s="312"/>
      <c r="X163" s="312"/>
      <c r="Y163" s="312"/>
      <c r="Z163" s="312"/>
      <c r="AA163" s="312"/>
      <c r="AB163" s="312"/>
      <c r="AC163" s="312"/>
      <c r="AD163" s="312"/>
      <c r="AE163" s="312"/>
      <c r="AF163" s="312"/>
      <c r="AG163" s="312"/>
      <c r="AH163" s="312"/>
      <c r="AI163" s="312"/>
      <c r="AJ163" s="312"/>
      <c r="AK163" s="312"/>
      <c r="AL163" s="312"/>
      <c r="AM163" s="312"/>
      <c r="AN163" s="312"/>
      <c r="AO163" s="312"/>
      <c r="AP163" s="312"/>
      <c r="AQ163" s="312"/>
      <c r="AR163" s="312"/>
      <c r="AS163" s="312"/>
      <c r="AT163" s="312"/>
      <c r="AU163" s="312"/>
      <c r="AV163" s="312"/>
    </row>
    <row r="164" spans="1:48">
      <c r="A164" s="371"/>
      <c r="B164" s="312"/>
      <c r="C164" s="312"/>
      <c r="D164" s="312"/>
      <c r="E164" s="370"/>
      <c r="F164" s="312"/>
      <c r="G164" s="312"/>
      <c r="H164" s="312"/>
      <c r="I164" s="312"/>
      <c r="J164" s="312"/>
      <c r="K164" s="312"/>
      <c r="L164" s="312"/>
      <c r="M164" s="312"/>
      <c r="N164" s="312"/>
      <c r="O164" s="312"/>
      <c r="P164" s="312"/>
      <c r="Q164" s="312"/>
      <c r="R164" s="312"/>
      <c r="S164" s="312"/>
      <c r="T164" s="312"/>
      <c r="U164" s="312"/>
      <c r="V164" s="312"/>
      <c r="W164" s="312"/>
      <c r="X164" s="312"/>
      <c r="Y164" s="312"/>
      <c r="Z164" s="312"/>
      <c r="AA164" s="312"/>
      <c r="AB164" s="312"/>
      <c r="AC164" s="312"/>
      <c r="AD164" s="312"/>
      <c r="AE164" s="312"/>
      <c r="AF164" s="312"/>
      <c r="AG164" s="312"/>
      <c r="AH164" s="312"/>
      <c r="AI164" s="312"/>
      <c r="AJ164" s="312"/>
      <c r="AK164" s="312"/>
      <c r="AL164" s="312"/>
      <c r="AM164" s="312"/>
      <c r="AN164" s="312"/>
      <c r="AO164" s="312"/>
      <c r="AP164" s="312"/>
      <c r="AQ164" s="312"/>
      <c r="AR164" s="312"/>
      <c r="AS164" s="312"/>
      <c r="AT164" s="312"/>
      <c r="AU164" s="312"/>
      <c r="AV164" s="312"/>
    </row>
    <row r="165" spans="1:48">
      <c r="A165" s="371"/>
      <c r="B165" s="312"/>
      <c r="C165" s="312"/>
      <c r="D165" s="312"/>
      <c r="E165" s="370"/>
      <c r="F165" s="312"/>
      <c r="G165" s="312"/>
      <c r="H165" s="312"/>
      <c r="I165" s="312"/>
      <c r="J165" s="312"/>
      <c r="K165" s="312"/>
      <c r="L165" s="312"/>
      <c r="M165" s="312"/>
      <c r="N165" s="312"/>
      <c r="O165" s="312"/>
      <c r="P165" s="312"/>
      <c r="Q165" s="312"/>
      <c r="R165" s="312"/>
      <c r="S165" s="312"/>
      <c r="T165" s="312"/>
      <c r="U165" s="312"/>
      <c r="V165" s="312"/>
      <c r="W165" s="312"/>
      <c r="X165" s="312"/>
      <c r="Y165" s="312"/>
      <c r="Z165" s="312"/>
      <c r="AA165" s="312"/>
      <c r="AB165" s="312"/>
      <c r="AC165" s="312"/>
      <c r="AD165" s="312"/>
      <c r="AE165" s="312"/>
      <c r="AF165" s="312"/>
      <c r="AG165" s="312"/>
      <c r="AH165" s="312"/>
      <c r="AI165" s="312"/>
      <c r="AJ165" s="312"/>
      <c r="AK165" s="312"/>
      <c r="AL165" s="312"/>
      <c r="AM165" s="312"/>
      <c r="AN165" s="312"/>
      <c r="AO165" s="312"/>
      <c r="AP165" s="312"/>
      <c r="AQ165" s="312"/>
      <c r="AR165" s="312"/>
      <c r="AS165" s="312"/>
      <c r="AT165" s="312"/>
      <c r="AU165" s="312"/>
      <c r="AV165" s="312"/>
    </row>
    <row r="166" spans="1:48">
      <c r="A166" s="371"/>
      <c r="B166" s="312"/>
      <c r="C166" s="312"/>
      <c r="D166" s="312"/>
      <c r="E166" s="370"/>
      <c r="F166" s="312"/>
      <c r="G166" s="312"/>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row>
    <row r="167" spans="1:48">
      <c r="A167" s="371"/>
      <c r="B167" s="312"/>
      <c r="C167" s="312"/>
      <c r="D167" s="312"/>
      <c r="E167" s="370"/>
      <c r="F167" s="312"/>
      <c r="G167" s="312"/>
      <c r="H167" s="312"/>
      <c r="I167" s="312"/>
      <c r="J167" s="312"/>
      <c r="K167" s="312"/>
      <c r="L167" s="312"/>
      <c r="M167" s="312"/>
      <c r="N167" s="312"/>
      <c r="O167" s="312"/>
      <c r="P167" s="312"/>
      <c r="Q167" s="312"/>
      <c r="R167" s="312"/>
      <c r="S167" s="312"/>
      <c r="T167" s="312"/>
      <c r="U167" s="312"/>
      <c r="V167" s="312"/>
      <c r="W167" s="312"/>
      <c r="X167" s="312"/>
      <c r="Y167" s="312"/>
      <c r="Z167" s="312"/>
      <c r="AA167" s="312"/>
      <c r="AB167" s="312"/>
      <c r="AC167" s="312"/>
      <c r="AD167" s="312"/>
      <c r="AE167" s="312"/>
      <c r="AF167" s="312"/>
      <c r="AG167" s="312"/>
      <c r="AH167" s="312"/>
      <c r="AI167" s="312"/>
      <c r="AJ167" s="312"/>
      <c r="AK167" s="312"/>
      <c r="AL167" s="312"/>
      <c r="AM167" s="312"/>
      <c r="AN167" s="312"/>
      <c r="AO167" s="312"/>
      <c r="AP167" s="312"/>
      <c r="AQ167" s="312"/>
      <c r="AR167" s="312"/>
      <c r="AS167" s="312"/>
      <c r="AT167" s="312"/>
      <c r="AU167" s="312"/>
      <c r="AV167" s="312"/>
    </row>
    <row r="168" spans="1:48">
      <c r="A168" s="371"/>
      <c r="B168" s="312"/>
      <c r="C168" s="312"/>
      <c r="D168" s="312"/>
      <c r="E168" s="370"/>
      <c r="F168" s="312"/>
      <c r="G168" s="312"/>
      <c r="H168" s="312"/>
      <c r="I168" s="312"/>
      <c r="J168" s="312"/>
      <c r="K168" s="312"/>
      <c r="L168" s="312"/>
      <c r="M168" s="312"/>
      <c r="N168" s="312"/>
      <c r="O168" s="312"/>
      <c r="P168" s="312"/>
      <c r="Q168" s="312"/>
      <c r="R168" s="312"/>
      <c r="S168" s="312"/>
      <c r="T168" s="312"/>
      <c r="U168" s="312"/>
      <c r="V168" s="312"/>
      <c r="W168" s="312"/>
      <c r="X168" s="312"/>
      <c r="Y168" s="312"/>
      <c r="Z168" s="312"/>
      <c r="AA168" s="312"/>
      <c r="AB168" s="312"/>
      <c r="AC168" s="312"/>
      <c r="AD168" s="312"/>
      <c r="AE168" s="312"/>
      <c r="AF168" s="312"/>
      <c r="AG168" s="312"/>
      <c r="AH168" s="312"/>
      <c r="AI168" s="312"/>
      <c r="AJ168" s="312"/>
      <c r="AK168" s="312"/>
      <c r="AL168" s="312"/>
      <c r="AM168" s="312"/>
      <c r="AN168" s="312"/>
      <c r="AO168" s="312"/>
      <c r="AP168" s="312"/>
      <c r="AQ168" s="312"/>
      <c r="AR168" s="312"/>
      <c r="AS168" s="312"/>
      <c r="AT168" s="312"/>
      <c r="AU168" s="312"/>
      <c r="AV168" s="312"/>
    </row>
    <row r="169" spans="1:48">
      <c r="A169" s="371"/>
      <c r="B169" s="312"/>
      <c r="C169" s="312"/>
      <c r="D169" s="312"/>
      <c r="E169" s="370"/>
      <c r="F169" s="312"/>
      <c r="G169" s="312"/>
      <c r="H169" s="312"/>
      <c r="I169" s="312"/>
      <c r="J169" s="312"/>
      <c r="K169" s="312"/>
      <c r="L169" s="312"/>
      <c r="M169" s="312"/>
      <c r="N169" s="312"/>
      <c r="O169" s="312"/>
      <c r="P169" s="312"/>
      <c r="Q169" s="312"/>
      <c r="R169" s="312"/>
      <c r="S169" s="312"/>
      <c r="T169" s="312"/>
      <c r="U169" s="312"/>
      <c r="V169" s="312"/>
      <c r="W169" s="312"/>
      <c r="X169" s="312"/>
      <c r="Y169" s="312"/>
      <c r="Z169" s="312"/>
      <c r="AA169" s="312"/>
      <c r="AB169" s="312"/>
      <c r="AC169" s="312"/>
      <c r="AD169" s="312"/>
      <c r="AE169" s="312"/>
      <c r="AF169" s="312"/>
      <c r="AG169" s="312"/>
      <c r="AH169" s="312"/>
      <c r="AI169" s="312"/>
      <c r="AJ169" s="312"/>
      <c r="AK169" s="312"/>
      <c r="AL169" s="312"/>
      <c r="AM169" s="312"/>
      <c r="AN169" s="312"/>
      <c r="AO169" s="312"/>
      <c r="AP169" s="312"/>
      <c r="AQ169" s="312"/>
      <c r="AR169" s="312"/>
      <c r="AS169" s="312"/>
      <c r="AT169" s="312"/>
      <c r="AU169" s="312"/>
      <c r="AV169" s="312"/>
    </row>
    <row r="170" spans="1:48">
      <c r="A170" s="371"/>
      <c r="B170" s="312"/>
      <c r="C170" s="312"/>
      <c r="D170" s="312"/>
      <c r="E170" s="370"/>
      <c r="F170" s="312"/>
      <c r="G170" s="312"/>
      <c r="H170" s="312"/>
      <c r="I170" s="312"/>
      <c r="J170" s="312"/>
      <c r="K170" s="312"/>
      <c r="L170" s="312"/>
      <c r="M170" s="312"/>
      <c r="N170" s="312"/>
      <c r="O170" s="312"/>
      <c r="P170" s="312"/>
      <c r="Q170" s="312"/>
      <c r="R170" s="312"/>
      <c r="S170" s="312"/>
      <c r="T170" s="312"/>
      <c r="U170" s="312"/>
      <c r="V170" s="312"/>
      <c r="W170" s="312"/>
      <c r="X170" s="312"/>
      <c r="Y170" s="312"/>
      <c r="Z170" s="312"/>
      <c r="AA170" s="312"/>
      <c r="AB170" s="312"/>
      <c r="AC170" s="312"/>
      <c r="AD170" s="312"/>
      <c r="AE170" s="312"/>
      <c r="AF170" s="312"/>
      <c r="AG170" s="312"/>
      <c r="AH170" s="312"/>
      <c r="AI170" s="312"/>
      <c r="AJ170" s="312"/>
      <c r="AK170" s="312"/>
      <c r="AL170" s="312"/>
      <c r="AM170" s="312"/>
      <c r="AN170" s="312"/>
      <c r="AO170" s="312"/>
      <c r="AP170" s="312"/>
      <c r="AQ170" s="312"/>
      <c r="AR170" s="312"/>
      <c r="AS170" s="312"/>
      <c r="AT170" s="312"/>
      <c r="AU170" s="312"/>
      <c r="AV170" s="312"/>
    </row>
    <row r="171" spans="1:48">
      <c r="A171" s="371"/>
      <c r="B171" s="312"/>
      <c r="C171" s="312"/>
      <c r="D171" s="312"/>
      <c r="E171" s="370"/>
      <c r="F171" s="312"/>
      <c r="G171" s="312"/>
      <c r="H171" s="312"/>
      <c r="I171" s="312"/>
      <c r="J171" s="312"/>
      <c r="K171" s="312"/>
      <c r="L171" s="312"/>
      <c r="M171" s="312"/>
      <c r="N171" s="312"/>
      <c r="O171" s="312"/>
      <c r="P171" s="312"/>
      <c r="Q171" s="312"/>
      <c r="R171" s="312"/>
      <c r="S171" s="312"/>
      <c r="T171" s="312"/>
      <c r="U171" s="312"/>
      <c r="V171" s="312"/>
      <c r="W171" s="312"/>
      <c r="X171" s="312"/>
      <c r="Y171" s="312"/>
      <c r="Z171" s="312"/>
      <c r="AA171" s="312"/>
      <c r="AB171" s="312"/>
      <c r="AC171" s="312"/>
      <c r="AD171" s="312"/>
      <c r="AE171" s="312"/>
      <c r="AF171" s="312"/>
      <c r="AG171" s="312"/>
      <c r="AH171" s="312"/>
      <c r="AI171" s="312"/>
      <c r="AJ171" s="312"/>
      <c r="AK171" s="312"/>
      <c r="AL171" s="312"/>
      <c r="AM171" s="312"/>
      <c r="AN171" s="312"/>
      <c r="AO171" s="312"/>
      <c r="AP171" s="312"/>
      <c r="AQ171" s="312"/>
      <c r="AR171" s="312"/>
      <c r="AS171" s="312"/>
      <c r="AT171" s="312"/>
      <c r="AU171" s="312"/>
      <c r="AV171" s="312"/>
    </row>
    <row r="172" spans="1:48">
      <c r="A172" s="371"/>
      <c r="B172" s="312"/>
      <c r="C172" s="312"/>
      <c r="D172" s="312"/>
      <c r="E172" s="370"/>
      <c r="F172" s="312"/>
      <c r="G172" s="312"/>
      <c r="H172" s="312"/>
      <c r="I172" s="312"/>
      <c r="J172" s="312"/>
      <c r="K172" s="312"/>
      <c r="L172" s="312"/>
      <c r="M172" s="312"/>
      <c r="N172" s="312"/>
      <c r="O172" s="312"/>
      <c r="P172" s="312"/>
      <c r="Q172" s="312"/>
      <c r="R172" s="312"/>
      <c r="S172" s="312"/>
      <c r="T172" s="312"/>
      <c r="U172" s="312"/>
      <c r="V172" s="312"/>
      <c r="W172" s="312"/>
      <c r="X172" s="312"/>
      <c r="Y172" s="312"/>
      <c r="Z172" s="312"/>
      <c r="AA172" s="312"/>
      <c r="AB172" s="312"/>
      <c r="AC172" s="312"/>
      <c r="AD172" s="312"/>
      <c r="AE172" s="312"/>
      <c r="AF172" s="312"/>
      <c r="AG172" s="312"/>
      <c r="AH172" s="312"/>
      <c r="AI172" s="312"/>
      <c r="AJ172" s="312"/>
      <c r="AK172" s="312"/>
      <c r="AL172" s="312"/>
      <c r="AM172" s="312"/>
      <c r="AN172" s="312"/>
      <c r="AO172" s="312"/>
      <c r="AP172" s="312"/>
      <c r="AQ172" s="312"/>
      <c r="AR172" s="312"/>
      <c r="AS172" s="312"/>
      <c r="AT172" s="312"/>
      <c r="AU172" s="312"/>
      <c r="AV172" s="312"/>
    </row>
    <row r="173" spans="1:48">
      <c r="A173" s="371"/>
      <c r="B173" s="312"/>
      <c r="C173" s="312"/>
      <c r="D173" s="312"/>
      <c r="E173" s="370"/>
      <c r="F173" s="312"/>
      <c r="G173" s="312"/>
      <c r="H173" s="312"/>
      <c r="I173" s="312"/>
      <c r="J173" s="312"/>
      <c r="K173" s="312"/>
      <c r="L173" s="312"/>
      <c r="M173" s="312"/>
      <c r="N173" s="312"/>
      <c r="O173" s="312"/>
      <c r="P173" s="312"/>
      <c r="Q173" s="312"/>
      <c r="R173" s="312"/>
      <c r="S173" s="312"/>
      <c r="T173" s="312"/>
      <c r="U173" s="312"/>
      <c r="V173" s="312"/>
      <c r="W173" s="312"/>
      <c r="X173" s="312"/>
      <c r="Y173" s="312"/>
      <c r="Z173" s="312"/>
      <c r="AA173" s="312"/>
      <c r="AB173" s="312"/>
      <c r="AC173" s="312"/>
      <c r="AD173" s="312"/>
      <c r="AE173" s="312"/>
      <c r="AF173" s="312"/>
      <c r="AG173" s="312"/>
      <c r="AH173" s="312"/>
      <c r="AI173" s="312"/>
      <c r="AJ173" s="312"/>
      <c r="AK173" s="312"/>
      <c r="AL173" s="312"/>
      <c r="AM173" s="312"/>
      <c r="AN173" s="312"/>
      <c r="AO173" s="312"/>
      <c r="AP173" s="312"/>
      <c r="AQ173" s="312"/>
      <c r="AR173" s="312"/>
      <c r="AS173" s="312"/>
      <c r="AT173" s="312"/>
      <c r="AU173" s="312"/>
      <c r="AV173" s="312"/>
    </row>
    <row r="174" spans="1:48">
      <c r="A174" s="371"/>
      <c r="B174" s="312"/>
      <c r="C174" s="312"/>
      <c r="D174" s="312"/>
      <c r="E174" s="370"/>
      <c r="F174" s="312"/>
      <c r="G174" s="312"/>
      <c r="H174" s="312"/>
      <c r="I174" s="312"/>
      <c r="J174" s="312"/>
      <c r="K174" s="312"/>
      <c r="L174" s="312"/>
      <c r="M174" s="312"/>
      <c r="N174" s="312"/>
      <c r="O174" s="312"/>
      <c r="P174" s="312"/>
      <c r="Q174" s="312"/>
      <c r="R174" s="312"/>
      <c r="S174" s="312"/>
      <c r="T174" s="312"/>
      <c r="U174" s="312"/>
      <c r="V174" s="312"/>
      <c r="W174" s="312"/>
      <c r="X174" s="312"/>
      <c r="Y174" s="312"/>
      <c r="Z174" s="312"/>
      <c r="AA174" s="312"/>
      <c r="AB174" s="312"/>
      <c r="AC174" s="312"/>
      <c r="AD174" s="312"/>
      <c r="AE174" s="312"/>
      <c r="AF174" s="312"/>
      <c r="AG174" s="312"/>
      <c r="AH174" s="312"/>
      <c r="AI174" s="312"/>
      <c r="AJ174" s="312"/>
      <c r="AK174" s="312"/>
      <c r="AL174" s="312"/>
      <c r="AM174" s="312"/>
      <c r="AN174" s="312"/>
      <c r="AO174" s="312"/>
      <c r="AP174" s="312"/>
      <c r="AQ174" s="312"/>
      <c r="AR174" s="312"/>
      <c r="AS174" s="312"/>
      <c r="AT174" s="312"/>
      <c r="AU174" s="312"/>
      <c r="AV174" s="312"/>
    </row>
    <row r="175" spans="1:48">
      <c r="A175" s="371"/>
      <c r="B175" s="312"/>
      <c r="C175" s="312"/>
      <c r="D175" s="312"/>
      <c r="E175" s="370"/>
      <c r="F175" s="312"/>
      <c r="G175" s="312"/>
      <c r="H175" s="312"/>
      <c r="I175" s="312"/>
      <c r="J175" s="312"/>
      <c r="K175" s="312"/>
      <c r="L175" s="312"/>
      <c r="M175" s="312"/>
      <c r="N175" s="312"/>
      <c r="O175" s="312"/>
      <c r="P175" s="312"/>
      <c r="Q175" s="312"/>
      <c r="R175" s="312"/>
      <c r="S175" s="312"/>
      <c r="T175" s="312"/>
      <c r="U175" s="312"/>
      <c r="V175" s="312"/>
      <c r="W175" s="312"/>
      <c r="X175" s="312"/>
      <c r="Y175" s="312"/>
      <c r="Z175" s="312"/>
      <c r="AA175" s="312"/>
      <c r="AB175" s="312"/>
      <c r="AC175" s="312"/>
      <c r="AD175" s="312"/>
      <c r="AE175" s="312"/>
      <c r="AF175" s="312"/>
      <c r="AG175" s="312"/>
      <c r="AH175" s="312"/>
      <c r="AI175" s="312"/>
      <c r="AJ175" s="312"/>
      <c r="AK175" s="312"/>
      <c r="AL175" s="312"/>
      <c r="AM175" s="312"/>
      <c r="AN175" s="312"/>
      <c r="AO175" s="312"/>
      <c r="AP175" s="312"/>
      <c r="AQ175" s="312"/>
      <c r="AR175" s="312"/>
      <c r="AS175" s="312"/>
      <c r="AT175" s="312"/>
      <c r="AU175" s="312"/>
      <c r="AV175" s="312"/>
    </row>
    <row r="176" spans="1:48">
      <c r="A176" s="371"/>
      <c r="B176" s="312"/>
      <c r="C176" s="312"/>
      <c r="D176" s="312"/>
      <c r="E176" s="370"/>
      <c r="F176" s="312"/>
      <c r="G176" s="312"/>
      <c r="H176" s="312"/>
      <c r="I176" s="312"/>
      <c r="J176" s="312"/>
      <c r="K176" s="312"/>
      <c r="L176" s="312"/>
      <c r="M176" s="312"/>
      <c r="N176" s="312"/>
      <c r="O176" s="312"/>
      <c r="P176" s="312"/>
      <c r="Q176" s="312"/>
      <c r="R176" s="312"/>
      <c r="S176" s="312"/>
      <c r="T176" s="312"/>
      <c r="U176" s="312"/>
      <c r="V176" s="312"/>
      <c r="W176" s="312"/>
      <c r="X176" s="312"/>
      <c r="Y176" s="312"/>
      <c r="Z176" s="312"/>
      <c r="AA176" s="312"/>
      <c r="AB176" s="312"/>
      <c r="AC176" s="312"/>
      <c r="AD176" s="312"/>
      <c r="AE176" s="312"/>
      <c r="AF176" s="312"/>
      <c r="AG176" s="312"/>
      <c r="AH176" s="312"/>
      <c r="AI176" s="312"/>
      <c r="AJ176" s="312"/>
      <c r="AK176" s="312"/>
      <c r="AL176" s="312"/>
      <c r="AM176" s="312"/>
      <c r="AN176" s="312"/>
      <c r="AO176" s="312"/>
      <c r="AP176" s="312"/>
      <c r="AQ176" s="312"/>
      <c r="AR176" s="312"/>
      <c r="AS176" s="312"/>
      <c r="AT176" s="312"/>
      <c r="AU176" s="312"/>
      <c r="AV176" s="312"/>
    </row>
    <row r="177" spans="1:48">
      <c r="A177" s="371"/>
      <c r="B177" s="312"/>
      <c r="C177" s="312"/>
      <c r="D177" s="312"/>
      <c r="E177" s="370"/>
      <c r="F177" s="312"/>
      <c r="G177" s="312"/>
      <c r="H177" s="312"/>
      <c r="I177" s="312"/>
      <c r="J177" s="312"/>
      <c r="K177" s="312"/>
      <c r="L177" s="312"/>
      <c r="M177" s="312"/>
      <c r="N177" s="312"/>
      <c r="O177" s="312"/>
      <c r="P177" s="312"/>
      <c r="Q177" s="312"/>
      <c r="R177" s="312"/>
      <c r="S177" s="312"/>
      <c r="T177" s="312"/>
      <c r="U177" s="312"/>
      <c r="V177" s="312"/>
      <c r="W177" s="312"/>
      <c r="X177" s="312"/>
      <c r="Y177" s="312"/>
      <c r="Z177" s="312"/>
      <c r="AA177" s="312"/>
      <c r="AB177" s="312"/>
      <c r="AC177" s="312"/>
      <c r="AD177" s="312"/>
      <c r="AE177" s="312"/>
      <c r="AF177" s="312"/>
      <c r="AG177" s="312"/>
      <c r="AH177" s="312"/>
      <c r="AI177" s="312"/>
      <c r="AJ177" s="312"/>
      <c r="AK177" s="312"/>
      <c r="AL177" s="312"/>
      <c r="AM177" s="312"/>
      <c r="AN177" s="312"/>
      <c r="AO177" s="312"/>
      <c r="AP177" s="312"/>
      <c r="AQ177" s="312"/>
      <c r="AR177" s="312"/>
      <c r="AS177" s="312"/>
      <c r="AT177" s="312"/>
      <c r="AU177" s="312"/>
      <c r="AV177" s="312"/>
    </row>
    <row r="178" spans="1:48">
      <c r="A178" s="371"/>
      <c r="B178" s="312"/>
      <c r="C178" s="312"/>
      <c r="D178" s="312"/>
      <c r="E178" s="370"/>
      <c r="F178" s="312"/>
      <c r="G178" s="312"/>
      <c r="H178" s="312"/>
      <c r="I178" s="312"/>
      <c r="J178" s="312"/>
      <c r="K178" s="312"/>
      <c r="L178" s="312"/>
      <c r="M178" s="312"/>
      <c r="N178" s="312"/>
      <c r="O178" s="312"/>
      <c r="P178" s="312"/>
      <c r="Q178" s="312"/>
      <c r="R178" s="312"/>
      <c r="S178" s="312"/>
      <c r="T178" s="312"/>
      <c r="U178" s="312"/>
      <c r="V178" s="312"/>
      <c r="W178" s="312"/>
      <c r="X178" s="312"/>
      <c r="Y178" s="312"/>
      <c r="Z178" s="312"/>
      <c r="AA178" s="312"/>
      <c r="AB178" s="312"/>
      <c r="AC178" s="312"/>
      <c r="AD178" s="312"/>
      <c r="AE178" s="312"/>
      <c r="AF178" s="312"/>
      <c r="AG178" s="312"/>
      <c r="AH178" s="312"/>
      <c r="AI178" s="312"/>
      <c r="AJ178" s="312"/>
      <c r="AK178" s="312"/>
      <c r="AL178" s="312"/>
      <c r="AM178" s="312"/>
      <c r="AN178" s="312"/>
      <c r="AO178" s="312"/>
      <c r="AP178" s="312"/>
      <c r="AQ178" s="312"/>
      <c r="AR178" s="312"/>
      <c r="AS178" s="312"/>
      <c r="AT178" s="312"/>
      <c r="AU178" s="312"/>
      <c r="AV178" s="312"/>
    </row>
    <row r="179" spans="1:48">
      <c r="A179" s="371"/>
      <c r="B179" s="312"/>
      <c r="C179" s="312"/>
      <c r="D179" s="312"/>
      <c r="E179" s="370"/>
      <c r="F179" s="312"/>
      <c r="G179" s="312"/>
      <c r="H179" s="312"/>
      <c r="I179" s="312"/>
      <c r="J179" s="312"/>
      <c r="K179" s="312"/>
      <c r="L179" s="312"/>
      <c r="M179" s="312"/>
      <c r="N179" s="312"/>
      <c r="O179" s="312"/>
      <c r="P179" s="312"/>
      <c r="Q179" s="312"/>
      <c r="R179" s="312"/>
      <c r="S179" s="312"/>
      <c r="T179" s="312"/>
      <c r="U179" s="312"/>
      <c r="V179" s="312"/>
      <c r="W179" s="312"/>
      <c r="X179" s="312"/>
      <c r="Y179" s="312"/>
      <c r="Z179" s="312"/>
      <c r="AA179" s="312"/>
      <c r="AB179" s="312"/>
      <c r="AC179" s="312"/>
      <c r="AD179" s="312"/>
      <c r="AE179" s="312"/>
      <c r="AF179" s="312"/>
      <c r="AG179" s="312"/>
      <c r="AH179" s="312"/>
      <c r="AI179" s="312"/>
      <c r="AJ179" s="312"/>
      <c r="AK179" s="312"/>
      <c r="AL179" s="312"/>
      <c r="AM179" s="312"/>
      <c r="AN179" s="312"/>
      <c r="AO179" s="312"/>
      <c r="AP179" s="312"/>
      <c r="AQ179" s="312"/>
      <c r="AR179" s="312"/>
      <c r="AS179" s="312"/>
      <c r="AT179" s="312"/>
      <c r="AU179" s="312"/>
      <c r="AV179" s="312"/>
    </row>
    <row r="180" spans="1:48">
      <c r="A180" s="371"/>
      <c r="B180" s="312"/>
      <c r="C180" s="312"/>
      <c r="D180" s="312"/>
      <c r="E180" s="370"/>
      <c r="F180" s="312"/>
      <c r="G180" s="312"/>
      <c r="H180" s="312"/>
      <c r="I180" s="312"/>
      <c r="J180" s="312"/>
      <c r="K180" s="312"/>
      <c r="L180" s="312"/>
      <c r="M180" s="312"/>
      <c r="N180" s="312"/>
      <c r="O180" s="312"/>
      <c r="P180" s="312"/>
      <c r="Q180" s="312"/>
      <c r="R180" s="312"/>
      <c r="S180" s="312"/>
      <c r="T180" s="312"/>
      <c r="U180" s="312"/>
      <c r="V180" s="312"/>
      <c r="W180" s="312"/>
      <c r="X180" s="312"/>
      <c r="Y180" s="312"/>
      <c r="Z180" s="312"/>
      <c r="AA180" s="312"/>
      <c r="AB180" s="312"/>
      <c r="AC180" s="312"/>
      <c r="AD180" s="312"/>
      <c r="AE180" s="312"/>
      <c r="AF180" s="312"/>
      <c r="AG180" s="312"/>
      <c r="AH180" s="312"/>
      <c r="AI180" s="312"/>
      <c r="AJ180" s="312"/>
      <c r="AK180" s="312"/>
      <c r="AL180" s="312"/>
      <c r="AM180" s="312"/>
      <c r="AN180" s="312"/>
      <c r="AO180" s="312"/>
      <c r="AP180" s="312"/>
      <c r="AQ180" s="312"/>
      <c r="AR180" s="312"/>
      <c r="AS180" s="312"/>
      <c r="AT180" s="312"/>
      <c r="AU180" s="312"/>
      <c r="AV180" s="312"/>
    </row>
    <row r="181" spans="1:48">
      <c r="A181" s="371"/>
      <c r="B181" s="312"/>
      <c r="C181" s="312"/>
      <c r="D181" s="312"/>
      <c r="E181" s="370"/>
      <c r="F181" s="312"/>
      <c r="G181" s="312"/>
      <c r="H181" s="312"/>
      <c r="I181" s="312"/>
      <c r="J181" s="312"/>
      <c r="K181" s="312"/>
      <c r="L181" s="312"/>
      <c r="M181" s="312"/>
      <c r="N181" s="312"/>
      <c r="O181" s="312"/>
      <c r="P181" s="312"/>
      <c r="Q181" s="312"/>
      <c r="R181" s="312"/>
      <c r="S181" s="312"/>
      <c r="T181" s="312"/>
      <c r="U181" s="312"/>
      <c r="V181" s="312"/>
      <c r="W181" s="312"/>
      <c r="X181" s="312"/>
      <c r="Y181" s="312"/>
      <c r="Z181" s="312"/>
      <c r="AA181" s="312"/>
      <c r="AB181" s="312"/>
      <c r="AC181" s="312"/>
      <c r="AD181" s="312"/>
      <c r="AE181" s="312"/>
      <c r="AF181" s="312"/>
      <c r="AG181" s="312"/>
      <c r="AH181" s="312"/>
      <c r="AI181" s="312"/>
      <c r="AJ181" s="312"/>
      <c r="AK181" s="312"/>
      <c r="AL181" s="312"/>
      <c r="AM181" s="312"/>
      <c r="AN181" s="312"/>
      <c r="AO181" s="312"/>
      <c r="AP181" s="312"/>
      <c r="AQ181" s="312"/>
      <c r="AR181" s="312"/>
      <c r="AS181" s="312"/>
      <c r="AT181" s="312"/>
      <c r="AU181" s="312"/>
      <c r="AV181" s="312"/>
    </row>
    <row r="182" spans="1:48">
      <c r="A182" s="371"/>
      <c r="B182" s="312"/>
      <c r="C182" s="312"/>
      <c r="D182" s="312"/>
      <c r="E182" s="370"/>
      <c r="F182" s="312"/>
      <c r="G182" s="312"/>
      <c r="H182" s="312"/>
      <c r="I182" s="312"/>
      <c r="J182" s="312"/>
      <c r="K182" s="312"/>
      <c r="L182" s="312"/>
      <c r="M182" s="312"/>
      <c r="N182" s="312"/>
      <c r="O182" s="312"/>
      <c r="P182" s="312"/>
      <c r="Q182" s="312"/>
      <c r="R182" s="312"/>
      <c r="S182" s="312"/>
      <c r="T182" s="312"/>
      <c r="U182" s="312"/>
      <c r="V182" s="312"/>
      <c r="W182" s="312"/>
      <c r="X182" s="312"/>
      <c r="Y182" s="312"/>
      <c r="Z182" s="312"/>
      <c r="AA182" s="312"/>
      <c r="AB182" s="312"/>
      <c r="AC182" s="312"/>
      <c r="AD182" s="312"/>
      <c r="AE182" s="312"/>
      <c r="AF182" s="312"/>
      <c r="AG182" s="312"/>
      <c r="AH182" s="312"/>
      <c r="AI182" s="312"/>
      <c r="AJ182" s="312"/>
      <c r="AK182" s="312"/>
      <c r="AL182" s="312"/>
      <c r="AM182" s="312"/>
      <c r="AN182" s="312"/>
      <c r="AO182" s="312"/>
      <c r="AP182" s="312"/>
      <c r="AQ182" s="312"/>
      <c r="AR182" s="312"/>
      <c r="AS182" s="312"/>
      <c r="AT182" s="312"/>
      <c r="AU182" s="312"/>
      <c r="AV182" s="312"/>
    </row>
    <row r="183" spans="1:48">
      <c r="A183" s="371"/>
      <c r="B183" s="312"/>
      <c r="C183" s="312"/>
      <c r="D183" s="312"/>
      <c r="E183" s="370"/>
      <c r="F183" s="312"/>
      <c r="G183" s="312"/>
      <c r="H183" s="312"/>
      <c r="I183" s="312"/>
      <c r="J183" s="312"/>
      <c r="K183" s="312"/>
      <c r="L183" s="312"/>
      <c r="M183" s="312"/>
      <c r="N183" s="312"/>
      <c r="O183" s="312"/>
      <c r="P183" s="312"/>
      <c r="Q183" s="312"/>
      <c r="R183" s="312"/>
      <c r="S183" s="312"/>
      <c r="T183" s="312"/>
      <c r="U183" s="312"/>
      <c r="V183" s="312"/>
      <c r="W183" s="312"/>
      <c r="X183" s="312"/>
      <c r="Y183" s="312"/>
      <c r="Z183" s="312"/>
      <c r="AA183" s="312"/>
      <c r="AB183" s="312"/>
      <c r="AC183" s="312"/>
      <c r="AD183" s="312"/>
      <c r="AE183" s="312"/>
      <c r="AF183" s="312"/>
      <c r="AG183" s="312"/>
      <c r="AH183" s="312"/>
      <c r="AI183" s="312"/>
      <c r="AJ183" s="312"/>
      <c r="AK183" s="312"/>
      <c r="AL183" s="312"/>
      <c r="AM183" s="312"/>
      <c r="AN183" s="312"/>
      <c r="AO183" s="312"/>
      <c r="AP183" s="312"/>
      <c r="AQ183" s="312"/>
      <c r="AR183" s="312"/>
      <c r="AS183" s="312"/>
      <c r="AT183" s="312"/>
      <c r="AU183" s="312"/>
      <c r="AV183" s="312"/>
    </row>
    <row r="184" spans="1:48">
      <c r="A184" s="371"/>
      <c r="B184" s="312"/>
      <c r="C184" s="312"/>
      <c r="D184" s="312"/>
      <c r="E184" s="370"/>
      <c r="F184" s="312"/>
      <c r="G184" s="312"/>
      <c r="H184" s="312"/>
      <c r="I184" s="312"/>
      <c r="J184" s="312"/>
      <c r="K184" s="312"/>
      <c r="L184" s="312"/>
      <c r="M184" s="312"/>
      <c r="N184" s="312"/>
      <c r="O184" s="312"/>
      <c r="P184" s="312"/>
      <c r="Q184" s="312"/>
      <c r="R184" s="312"/>
      <c r="S184" s="312"/>
      <c r="T184" s="312"/>
      <c r="U184" s="312"/>
      <c r="V184" s="312"/>
      <c r="W184" s="312"/>
      <c r="X184" s="312"/>
      <c r="Y184" s="312"/>
      <c r="Z184" s="312"/>
      <c r="AA184" s="312"/>
      <c r="AB184" s="312"/>
      <c r="AC184" s="312"/>
      <c r="AD184" s="312"/>
      <c r="AE184" s="312"/>
      <c r="AF184" s="312"/>
      <c r="AG184" s="312"/>
      <c r="AH184" s="312"/>
      <c r="AI184" s="312"/>
      <c r="AJ184" s="312"/>
      <c r="AK184" s="312"/>
      <c r="AL184" s="312"/>
      <c r="AM184" s="312"/>
      <c r="AN184" s="312"/>
      <c r="AO184" s="312"/>
      <c r="AP184" s="312"/>
      <c r="AQ184" s="312"/>
      <c r="AR184" s="312"/>
      <c r="AS184" s="312"/>
      <c r="AT184" s="312"/>
      <c r="AU184" s="312"/>
      <c r="AV184" s="312"/>
    </row>
    <row r="185" spans="1:48">
      <c r="A185" s="371"/>
      <c r="B185" s="312"/>
      <c r="C185" s="312"/>
      <c r="D185" s="312"/>
      <c r="E185" s="370"/>
      <c r="F185" s="312"/>
      <c r="G185" s="312"/>
      <c r="H185" s="312"/>
      <c r="I185" s="312"/>
      <c r="J185" s="312"/>
      <c r="K185" s="312"/>
      <c r="L185" s="312"/>
      <c r="M185" s="312"/>
      <c r="N185" s="312"/>
      <c r="O185" s="312"/>
      <c r="P185" s="312"/>
      <c r="Q185" s="312"/>
      <c r="R185" s="312"/>
      <c r="S185" s="312"/>
      <c r="T185" s="312"/>
      <c r="U185" s="312"/>
      <c r="V185" s="312"/>
      <c r="W185" s="312"/>
      <c r="X185" s="312"/>
      <c r="Y185" s="312"/>
      <c r="Z185" s="312"/>
      <c r="AA185" s="312"/>
      <c r="AB185" s="312"/>
      <c r="AC185" s="312"/>
      <c r="AD185" s="312"/>
      <c r="AE185" s="312"/>
      <c r="AF185" s="312"/>
      <c r="AG185" s="312"/>
      <c r="AH185" s="312"/>
      <c r="AI185" s="312"/>
      <c r="AJ185" s="312"/>
      <c r="AK185" s="312"/>
      <c r="AL185" s="312"/>
      <c r="AM185" s="312"/>
      <c r="AN185" s="312"/>
      <c r="AO185" s="312"/>
      <c r="AP185" s="312"/>
      <c r="AQ185" s="312"/>
      <c r="AR185" s="312"/>
      <c r="AS185" s="312"/>
      <c r="AT185" s="312"/>
      <c r="AU185" s="312"/>
      <c r="AV185" s="312"/>
    </row>
    <row r="186" spans="1:48">
      <c r="A186" s="371"/>
      <c r="B186" s="312"/>
      <c r="C186" s="312"/>
      <c r="D186" s="312"/>
      <c r="E186" s="370"/>
      <c r="F186" s="312"/>
      <c r="G186" s="312"/>
      <c r="H186" s="312"/>
      <c r="I186" s="312"/>
      <c r="J186" s="312"/>
      <c r="K186" s="312"/>
      <c r="L186" s="312"/>
      <c r="M186" s="312"/>
      <c r="N186" s="312"/>
      <c r="O186" s="312"/>
      <c r="P186" s="312"/>
      <c r="Q186" s="312"/>
      <c r="R186" s="312"/>
      <c r="S186" s="312"/>
      <c r="T186" s="312"/>
      <c r="U186" s="312"/>
      <c r="V186" s="312"/>
      <c r="W186" s="312"/>
      <c r="X186" s="312"/>
      <c r="Y186" s="312"/>
      <c r="Z186" s="312"/>
      <c r="AA186" s="312"/>
      <c r="AB186" s="312"/>
      <c r="AC186" s="312"/>
      <c r="AD186" s="312"/>
      <c r="AE186" s="312"/>
      <c r="AF186" s="312"/>
      <c r="AG186" s="312"/>
      <c r="AH186" s="312"/>
      <c r="AI186" s="312"/>
      <c r="AJ186" s="312"/>
      <c r="AK186" s="312"/>
      <c r="AL186" s="312"/>
      <c r="AM186" s="312"/>
      <c r="AN186" s="312"/>
      <c r="AO186" s="312"/>
      <c r="AP186" s="312"/>
      <c r="AQ186" s="312"/>
      <c r="AR186" s="312"/>
      <c r="AS186" s="312"/>
      <c r="AT186" s="312"/>
      <c r="AU186" s="312"/>
      <c r="AV186" s="312"/>
    </row>
    <row r="187" spans="1:48">
      <c r="A187" s="371"/>
      <c r="B187" s="312"/>
      <c r="C187" s="312"/>
      <c r="D187" s="312"/>
      <c r="E187" s="370"/>
      <c r="F187" s="312"/>
      <c r="G187" s="312"/>
      <c r="H187" s="312"/>
      <c r="I187" s="312"/>
      <c r="J187" s="312"/>
      <c r="K187" s="312"/>
      <c r="L187" s="312"/>
      <c r="M187" s="312"/>
      <c r="N187" s="312"/>
      <c r="O187" s="312"/>
      <c r="P187" s="312"/>
      <c r="Q187" s="312"/>
      <c r="R187" s="312"/>
      <c r="S187" s="312"/>
      <c r="T187" s="312"/>
      <c r="U187" s="312"/>
      <c r="V187" s="312"/>
      <c r="W187" s="312"/>
      <c r="X187" s="312"/>
      <c r="Y187" s="312"/>
      <c r="Z187" s="312"/>
      <c r="AA187" s="312"/>
      <c r="AB187" s="312"/>
      <c r="AC187" s="312"/>
      <c r="AD187" s="312"/>
      <c r="AE187" s="312"/>
      <c r="AF187" s="312"/>
      <c r="AG187" s="312"/>
      <c r="AH187" s="312"/>
      <c r="AI187" s="312"/>
      <c r="AJ187" s="312"/>
      <c r="AK187" s="312"/>
      <c r="AL187" s="312"/>
      <c r="AM187" s="312"/>
      <c r="AN187" s="312"/>
      <c r="AO187" s="312"/>
      <c r="AP187" s="312"/>
      <c r="AQ187" s="312"/>
      <c r="AR187" s="312"/>
      <c r="AS187" s="312"/>
      <c r="AT187" s="312"/>
      <c r="AU187" s="312"/>
      <c r="AV187" s="312"/>
    </row>
    <row r="188" spans="1:48">
      <c r="A188" s="371"/>
      <c r="B188" s="312"/>
      <c r="C188" s="312"/>
      <c r="D188" s="312"/>
      <c r="E188" s="370"/>
      <c r="F188" s="312"/>
      <c r="G188" s="312"/>
      <c r="H188" s="312"/>
      <c r="I188" s="312"/>
      <c r="J188" s="312"/>
      <c r="K188" s="312"/>
      <c r="L188" s="312"/>
      <c r="M188" s="312"/>
      <c r="N188" s="312"/>
      <c r="O188" s="312"/>
      <c r="P188" s="312"/>
      <c r="Q188" s="312"/>
      <c r="R188" s="312"/>
      <c r="S188" s="312"/>
      <c r="T188" s="312"/>
      <c r="U188" s="312"/>
      <c r="V188" s="312"/>
      <c r="W188" s="312"/>
      <c r="X188" s="312"/>
      <c r="Y188" s="312"/>
      <c r="Z188" s="312"/>
      <c r="AA188" s="312"/>
      <c r="AB188" s="312"/>
      <c r="AC188" s="312"/>
      <c r="AD188" s="312"/>
      <c r="AE188" s="312"/>
      <c r="AF188" s="312"/>
      <c r="AG188" s="312"/>
      <c r="AH188" s="312"/>
      <c r="AI188" s="312"/>
      <c r="AJ188" s="312"/>
      <c r="AK188" s="312"/>
      <c r="AL188" s="312"/>
      <c r="AM188" s="312"/>
      <c r="AN188" s="312"/>
      <c r="AO188" s="312"/>
      <c r="AP188" s="312"/>
      <c r="AQ188" s="312"/>
      <c r="AR188" s="312"/>
      <c r="AS188" s="312"/>
      <c r="AT188" s="312"/>
      <c r="AU188" s="312"/>
      <c r="AV188" s="312"/>
    </row>
    <row r="189" spans="1:48">
      <c r="A189" s="371"/>
      <c r="B189" s="312"/>
      <c r="C189" s="312"/>
      <c r="D189" s="312"/>
      <c r="E189" s="370"/>
      <c r="F189" s="312"/>
      <c r="G189" s="312"/>
      <c r="H189" s="312"/>
      <c r="I189" s="312"/>
      <c r="J189" s="312"/>
      <c r="K189" s="312"/>
      <c r="L189" s="312"/>
      <c r="M189" s="312"/>
      <c r="N189" s="312"/>
      <c r="O189" s="312"/>
      <c r="P189" s="312"/>
      <c r="Q189" s="312"/>
      <c r="R189" s="312"/>
      <c r="S189" s="312"/>
      <c r="T189" s="312"/>
      <c r="U189" s="312"/>
      <c r="V189" s="312"/>
      <c r="W189" s="312"/>
      <c r="X189" s="312"/>
      <c r="Y189" s="312"/>
      <c r="Z189" s="312"/>
      <c r="AA189" s="312"/>
      <c r="AB189" s="312"/>
      <c r="AC189" s="312"/>
      <c r="AD189" s="312"/>
      <c r="AE189" s="312"/>
      <c r="AF189" s="312"/>
      <c r="AG189" s="312"/>
      <c r="AH189" s="312"/>
      <c r="AI189" s="312"/>
      <c r="AJ189" s="312"/>
      <c r="AK189" s="312"/>
      <c r="AL189" s="312"/>
      <c r="AM189" s="312"/>
      <c r="AN189" s="312"/>
      <c r="AO189" s="312"/>
      <c r="AP189" s="312"/>
      <c r="AQ189" s="312"/>
      <c r="AR189" s="312"/>
      <c r="AS189" s="312"/>
      <c r="AT189" s="312"/>
      <c r="AU189" s="312"/>
      <c r="AV189" s="312"/>
    </row>
    <row r="190" spans="1:48">
      <c r="A190" s="371"/>
      <c r="B190" s="312"/>
      <c r="C190" s="312"/>
      <c r="D190" s="312"/>
      <c r="E190" s="370"/>
      <c r="F190" s="312"/>
      <c r="G190" s="312"/>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row>
    <row r="191" spans="1:48">
      <c r="A191" s="371"/>
      <c r="B191" s="312"/>
      <c r="C191" s="312"/>
      <c r="D191" s="312"/>
      <c r="E191" s="370"/>
      <c r="F191" s="312"/>
      <c r="G191" s="312"/>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row>
    <row r="192" spans="1:48">
      <c r="A192" s="371"/>
      <c r="B192" s="312"/>
      <c r="C192" s="312"/>
      <c r="D192" s="312"/>
      <c r="E192" s="370"/>
      <c r="F192" s="312"/>
      <c r="G192" s="312"/>
      <c r="H192" s="312"/>
      <c r="I192" s="312"/>
      <c r="J192" s="312"/>
      <c r="K192" s="312"/>
      <c r="L192" s="312"/>
      <c r="M192" s="312"/>
      <c r="N192" s="312"/>
      <c r="O192" s="312"/>
      <c r="P192" s="312"/>
      <c r="Q192" s="312"/>
      <c r="R192" s="312"/>
      <c r="S192" s="312"/>
      <c r="T192" s="312"/>
      <c r="U192" s="312"/>
      <c r="V192" s="312"/>
      <c r="W192" s="312"/>
      <c r="X192" s="312"/>
      <c r="Y192" s="312"/>
      <c r="Z192" s="312"/>
      <c r="AA192" s="312"/>
      <c r="AB192" s="312"/>
      <c r="AC192" s="312"/>
      <c r="AD192" s="312"/>
      <c r="AE192" s="312"/>
      <c r="AF192" s="312"/>
      <c r="AG192" s="312"/>
      <c r="AH192" s="312"/>
      <c r="AI192" s="312"/>
      <c r="AJ192" s="312"/>
      <c r="AK192" s="312"/>
      <c r="AL192" s="312"/>
      <c r="AM192" s="312"/>
      <c r="AN192" s="312"/>
      <c r="AO192" s="312"/>
      <c r="AP192" s="312"/>
      <c r="AQ192" s="312"/>
      <c r="AR192" s="312"/>
      <c r="AS192" s="312"/>
      <c r="AT192" s="312"/>
      <c r="AU192" s="312"/>
      <c r="AV192" s="312"/>
    </row>
    <row r="193" spans="1:48">
      <c r="A193" s="371"/>
      <c r="B193" s="312"/>
      <c r="C193" s="312"/>
      <c r="D193" s="312"/>
      <c r="E193" s="370"/>
      <c r="F193" s="312"/>
      <c r="G193" s="312"/>
      <c r="H193" s="312"/>
      <c r="I193" s="312"/>
      <c r="J193" s="312"/>
      <c r="K193" s="312"/>
      <c r="L193" s="312"/>
      <c r="M193" s="312"/>
      <c r="N193" s="312"/>
      <c r="O193" s="312"/>
      <c r="P193" s="312"/>
      <c r="Q193" s="312"/>
      <c r="R193" s="312"/>
      <c r="S193" s="312"/>
      <c r="T193" s="312"/>
      <c r="U193" s="312"/>
      <c r="V193" s="312"/>
      <c r="W193" s="312"/>
      <c r="X193" s="312"/>
      <c r="Y193" s="312"/>
      <c r="Z193" s="312"/>
      <c r="AA193" s="312"/>
      <c r="AB193" s="312"/>
      <c r="AC193" s="312"/>
      <c r="AD193" s="312"/>
      <c r="AE193" s="312"/>
      <c r="AF193" s="312"/>
      <c r="AG193" s="312"/>
      <c r="AH193" s="312"/>
      <c r="AI193" s="312"/>
      <c r="AJ193" s="312"/>
      <c r="AK193" s="312"/>
      <c r="AL193" s="312"/>
      <c r="AM193" s="312"/>
      <c r="AN193" s="312"/>
      <c r="AO193" s="312"/>
      <c r="AP193" s="312"/>
      <c r="AQ193" s="312"/>
      <c r="AR193" s="312"/>
      <c r="AS193" s="312"/>
      <c r="AT193" s="312"/>
      <c r="AU193" s="312"/>
      <c r="AV193" s="312"/>
    </row>
    <row r="194" spans="1:48">
      <c r="A194" s="371"/>
      <c r="B194" s="312"/>
      <c r="C194" s="312"/>
      <c r="D194" s="312"/>
      <c r="E194" s="370"/>
      <c r="F194" s="312"/>
      <c r="G194" s="312"/>
      <c r="H194" s="312"/>
      <c r="I194" s="312"/>
      <c r="J194" s="312"/>
      <c r="K194" s="312"/>
      <c r="L194" s="312"/>
      <c r="M194" s="312"/>
      <c r="N194" s="312"/>
      <c r="O194" s="312"/>
      <c r="P194" s="312"/>
      <c r="Q194" s="312"/>
      <c r="R194" s="312"/>
      <c r="S194" s="312"/>
      <c r="T194" s="312"/>
      <c r="U194" s="312"/>
      <c r="V194" s="312"/>
      <c r="W194" s="312"/>
      <c r="X194" s="312"/>
      <c r="Y194" s="312"/>
      <c r="Z194" s="312"/>
      <c r="AA194" s="312"/>
      <c r="AB194" s="312"/>
      <c r="AC194" s="312"/>
      <c r="AD194" s="312"/>
      <c r="AE194" s="312"/>
      <c r="AF194" s="312"/>
      <c r="AG194" s="312"/>
      <c r="AH194" s="312"/>
      <c r="AI194" s="312"/>
      <c r="AJ194" s="312"/>
      <c r="AK194" s="312"/>
      <c r="AL194" s="312"/>
      <c r="AM194" s="312"/>
      <c r="AN194" s="312"/>
      <c r="AO194" s="312"/>
      <c r="AP194" s="312"/>
      <c r="AQ194" s="312"/>
      <c r="AR194" s="312"/>
      <c r="AS194" s="312"/>
      <c r="AT194" s="312"/>
      <c r="AU194" s="312"/>
      <c r="AV194" s="312"/>
    </row>
    <row r="195" spans="1:48">
      <c r="A195" s="371"/>
      <c r="B195" s="312"/>
      <c r="C195" s="312"/>
      <c r="D195" s="312"/>
      <c r="E195" s="370"/>
      <c r="F195" s="312"/>
      <c r="G195" s="312"/>
      <c r="H195" s="312"/>
      <c r="I195" s="312"/>
      <c r="J195" s="312"/>
      <c r="K195" s="312"/>
      <c r="L195" s="312"/>
      <c r="M195" s="312"/>
      <c r="N195" s="312"/>
      <c r="O195" s="312"/>
      <c r="P195" s="312"/>
      <c r="Q195" s="312"/>
      <c r="R195" s="312"/>
      <c r="S195" s="312"/>
      <c r="T195" s="312"/>
      <c r="U195" s="312"/>
      <c r="V195" s="312"/>
      <c r="W195" s="312"/>
      <c r="X195" s="312"/>
      <c r="Y195" s="312"/>
      <c r="Z195" s="312"/>
      <c r="AA195" s="312"/>
      <c r="AB195" s="312"/>
      <c r="AC195" s="312"/>
      <c r="AD195" s="312"/>
      <c r="AE195" s="312"/>
      <c r="AF195" s="312"/>
      <c r="AG195" s="312"/>
      <c r="AH195" s="312"/>
      <c r="AI195" s="312"/>
      <c r="AJ195" s="312"/>
      <c r="AK195" s="312"/>
      <c r="AL195" s="312"/>
      <c r="AM195" s="312"/>
      <c r="AN195" s="312"/>
      <c r="AO195" s="312"/>
      <c r="AP195" s="312"/>
      <c r="AQ195" s="312"/>
      <c r="AR195" s="312"/>
      <c r="AS195" s="312"/>
      <c r="AT195" s="312"/>
      <c r="AU195" s="312"/>
      <c r="AV195" s="312"/>
    </row>
    <row r="196" spans="1:48">
      <c r="A196" s="371"/>
      <c r="B196" s="312"/>
      <c r="C196" s="312"/>
      <c r="D196" s="312"/>
      <c r="E196" s="370"/>
      <c r="F196" s="312"/>
      <c r="G196" s="312"/>
      <c r="H196" s="312"/>
      <c r="I196" s="312"/>
      <c r="J196" s="312"/>
      <c r="K196" s="312"/>
      <c r="L196" s="312"/>
      <c r="M196" s="312"/>
      <c r="N196" s="312"/>
      <c r="O196" s="312"/>
      <c r="P196" s="312"/>
      <c r="Q196" s="312"/>
      <c r="R196" s="312"/>
      <c r="S196" s="312"/>
      <c r="T196" s="312"/>
      <c r="U196" s="312"/>
      <c r="V196" s="312"/>
      <c r="W196" s="312"/>
      <c r="X196" s="312"/>
      <c r="Y196" s="312"/>
      <c r="Z196" s="312"/>
      <c r="AA196" s="312"/>
      <c r="AB196" s="312"/>
      <c r="AC196" s="312"/>
      <c r="AD196" s="312"/>
      <c r="AE196" s="312"/>
      <c r="AF196" s="312"/>
      <c r="AG196" s="312"/>
      <c r="AH196" s="312"/>
      <c r="AI196" s="312"/>
      <c r="AJ196" s="312"/>
      <c r="AK196" s="312"/>
      <c r="AL196" s="312"/>
      <c r="AM196" s="312"/>
      <c r="AN196" s="312"/>
      <c r="AO196" s="312"/>
      <c r="AP196" s="312"/>
      <c r="AQ196" s="312"/>
      <c r="AR196" s="312"/>
      <c r="AS196" s="312"/>
      <c r="AT196" s="312"/>
      <c r="AU196" s="312"/>
      <c r="AV196" s="312"/>
    </row>
    <row r="197" spans="1:48">
      <c r="A197" s="371"/>
      <c r="B197" s="312"/>
      <c r="C197" s="312"/>
      <c r="D197" s="312"/>
      <c r="E197" s="370"/>
      <c r="F197" s="312"/>
      <c r="G197" s="312"/>
      <c r="H197" s="312"/>
      <c r="I197" s="312"/>
      <c r="J197" s="312"/>
      <c r="K197" s="312"/>
      <c r="L197" s="312"/>
      <c r="M197" s="312"/>
      <c r="N197" s="312"/>
      <c r="O197" s="312"/>
      <c r="P197" s="312"/>
      <c r="Q197" s="312"/>
      <c r="R197" s="312"/>
      <c r="S197" s="312"/>
      <c r="T197" s="312"/>
      <c r="U197" s="312"/>
      <c r="V197" s="312"/>
      <c r="W197" s="312"/>
      <c r="X197" s="312"/>
      <c r="Y197" s="312"/>
      <c r="Z197" s="312"/>
      <c r="AA197" s="312"/>
      <c r="AB197" s="312"/>
      <c r="AC197" s="312"/>
      <c r="AD197" s="312"/>
      <c r="AE197" s="312"/>
      <c r="AF197" s="312"/>
      <c r="AG197" s="312"/>
      <c r="AH197" s="312"/>
      <c r="AI197" s="312"/>
      <c r="AJ197" s="312"/>
      <c r="AK197" s="312"/>
      <c r="AL197" s="312"/>
      <c r="AM197" s="312"/>
      <c r="AN197" s="312"/>
      <c r="AO197" s="312"/>
      <c r="AP197" s="312"/>
      <c r="AQ197" s="312"/>
      <c r="AR197" s="312"/>
      <c r="AS197" s="312"/>
      <c r="AT197" s="312"/>
      <c r="AU197" s="312"/>
      <c r="AV197" s="312"/>
    </row>
    <row r="198" spans="1:48">
      <c r="A198" s="371"/>
      <c r="B198" s="312"/>
      <c r="C198" s="312"/>
      <c r="D198" s="312"/>
      <c r="E198" s="370"/>
      <c r="F198" s="312"/>
      <c r="G198" s="312"/>
      <c r="H198" s="312"/>
      <c r="I198" s="312"/>
      <c r="J198" s="312"/>
      <c r="K198" s="312"/>
      <c r="L198" s="312"/>
      <c r="M198" s="312"/>
      <c r="N198" s="312"/>
      <c r="O198" s="312"/>
      <c r="P198" s="312"/>
      <c r="Q198" s="312"/>
      <c r="R198" s="312"/>
      <c r="S198" s="312"/>
      <c r="T198" s="312"/>
      <c r="U198" s="312"/>
      <c r="V198" s="312"/>
      <c r="W198" s="312"/>
      <c r="X198" s="312"/>
      <c r="Y198" s="312"/>
      <c r="Z198" s="312"/>
      <c r="AA198" s="312"/>
      <c r="AB198" s="312"/>
      <c r="AC198" s="312"/>
      <c r="AD198" s="312"/>
      <c r="AE198" s="312"/>
      <c r="AF198" s="312"/>
      <c r="AG198" s="312"/>
      <c r="AH198" s="312"/>
      <c r="AI198" s="312"/>
      <c r="AJ198" s="312"/>
      <c r="AK198" s="312"/>
      <c r="AL198" s="312"/>
      <c r="AM198" s="312"/>
      <c r="AN198" s="312"/>
      <c r="AO198" s="312"/>
      <c r="AP198" s="312"/>
      <c r="AQ198" s="312"/>
      <c r="AR198" s="312"/>
      <c r="AS198" s="312"/>
      <c r="AT198" s="312"/>
      <c r="AU198" s="312"/>
      <c r="AV198" s="312"/>
    </row>
    <row r="199" spans="1:48">
      <c r="A199" s="371"/>
      <c r="B199" s="312"/>
      <c r="C199" s="312"/>
      <c r="D199" s="312"/>
      <c r="E199" s="370"/>
      <c r="F199" s="312"/>
      <c r="G199" s="312"/>
      <c r="H199" s="312"/>
      <c r="I199" s="312"/>
      <c r="J199" s="312"/>
      <c r="K199" s="312"/>
      <c r="L199" s="312"/>
      <c r="M199" s="312"/>
      <c r="N199" s="312"/>
      <c r="O199" s="312"/>
      <c r="P199" s="312"/>
      <c r="Q199" s="312"/>
      <c r="R199" s="312"/>
      <c r="S199" s="312"/>
      <c r="T199" s="312"/>
      <c r="U199" s="312"/>
      <c r="V199" s="312"/>
      <c r="W199" s="312"/>
      <c r="X199" s="312"/>
      <c r="Y199" s="312"/>
      <c r="Z199" s="312"/>
      <c r="AA199" s="312"/>
      <c r="AB199" s="312"/>
      <c r="AC199" s="312"/>
      <c r="AD199" s="312"/>
      <c r="AE199" s="312"/>
      <c r="AF199" s="312"/>
      <c r="AG199" s="312"/>
      <c r="AH199" s="312"/>
      <c r="AI199" s="312"/>
      <c r="AJ199" s="312"/>
      <c r="AK199" s="312"/>
      <c r="AL199" s="312"/>
      <c r="AM199" s="312"/>
      <c r="AN199" s="312"/>
      <c r="AO199" s="312"/>
      <c r="AP199" s="312"/>
      <c r="AQ199" s="312"/>
      <c r="AR199" s="312"/>
      <c r="AS199" s="312"/>
      <c r="AT199" s="312"/>
      <c r="AU199" s="312"/>
      <c r="AV199" s="312"/>
    </row>
    <row r="200" spans="1:48">
      <c r="A200" s="371"/>
      <c r="B200" s="312"/>
      <c r="C200" s="312"/>
      <c r="D200" s="312"/>
      <c r="E200" s="370"/>
      <c r="F200" s="312"/>
      <c r="G200" s="312"/>
      <c r="H200" s="312"/>
      <c r="I200" s="312"/>
      <c r="J200" s="312"/>
      <c r="K200" s="312"/>
      <c r="L200" s="312"/>
      <c r="M200" s="312"/>
      <c r="N200" s="312"/>
      <c r="O200" s="312"/>
      <c r="P200" s="312"/>
      <c r="Q200" s="312"/>
      <c r="R200" s="312"/>
      <c r="S200" s="312"/>
      <c r="T200" s="312"/>
      <c r="U200" s="312"/>
      <c r="V200" s="312"/>
      <c r="W200" s="312"/>
      <c r="X200" s="312"/>
      <c r="Y200" s="312"/>
      <c r="Z200" s="312"/>
      <c r="AA200" s="312"/>
      <c r="AB200" s="312"/>
      <c r="AC200" s="312"/>
      <c r="AD200" s="312"/>
      <c r="AE200" s="312"/>
      <c r="AF200" s="312"/>
      <c r="AG200" s="312"/>
      <c r="AH200" s="312"/>
      <c r="AI200" s="312"/>
      <c r="AJ200" s="312"/>
      <c r="AK200" s="312"/>
      <c r="AL200" s="312"/>
      <c r="AM200" s="312"/>
      <c r="AN200" s="312"/>
      <c r="AO200" s="312"/>
      <c r="AP200" s="312"/>
      <c r="AQ200" s="312"/>
      <c r="AR200" s="312"/>
      <c r="AS200" s="312"/>
      <c r="AT200" s="312"/>
      <c r="AU200" s="312"/>
      <c r="AV200" s="312"/>
    </row>
    <row r="201" spans="1:48">
      <c r="A201" s="371"/>
      <c r="B201" s="312"/>
      <c r="C201" s="312"/>
      <c r="D201" s="312"/>
      <c r="E201" s="370"/>
      <c r="F201" s="312"/>
      <c r="G201" s="312"/>
      <c r="H201" s="312"/>
      <c r="I201" s="312"/>
      <c r="J201" s="312"/>
      <c r="K201" s="312"/>
      <c r="L201" s="312"/>
      <c r="M201" s="312"/>
      <c r="N201" s="312"/>
      <c r="O201" s="312"/>
      <c r="P201" s="312"/>
      <c r="Q201" s="312"/>
      <c r="R201" s="312"/>
      <c r="S201" s="312"/>
      <c r="T201" s="312"/>
      <c r="U201" s="312"/>
      <c r="V201" s="312"/>
      <c r="W201" s="312"/>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c r="AS201" s="312"/>
      <c r="AT201" s="312"/>
      <c r="AU201" s="312"/>
      <c r="AV201" s="312"/>
    </row>
    <row r="202" spans="1:48">
      <c r="A202" s="371"/>
      <c r="B202" s="312"/>
      <c r="C202" s="312"/>
      <c r="D202" s="312"/>
      <c r="E202" s="370"/>
      <c r="F202" s="312"/>
      <c r="G202" s="312"/>
      <c r="H202" s="312"/>
      <c r="I202" s="312"/>
      <c r="J202" s="312"/>
      <c r="K202" s="312"/>
      <c r="L202" s="312"/>
      <c r="M202" s="312"/>
      <c r="N202" s="312"/>
      <c r="O202" s="312"/>
      <c r="P202" s="312"/>
      <c r="Q202" s="312"/>
      <c r="R202" s="312"/>
      <c r="S202" s="312"/>
      <c r="T202" s="312"/>
      <c r="U202" s="312"/>
      <c r="V202" s="312"/>
      <c r="W202" s="312"/>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c r="AS202" s="312"/>
      <c r="AT202" s="312"/>
      <c r="AU202" s="312"/>
      <c r="AV202" s="312"/>
    </row>
    <row r="203" spans="1:48">
      <c r="A203" s="371"/>
      <c r="B203" s="312"/>
      <c r="C203" s="312"/>
      <c r="D203" s="312"/>
      <c r="E203" s="370"/>
      <c r="F203" s="312"/>
      <c r="G203" s="312"/>
      <c r="H203" s="312"/>
      <c r="I203" s="312"/>
      <c r="J203" s="312"/>
      <c r="K203" s="312"/>
      <c r="L203" s="312"/>
      <c r="M203" s="312"/>
      <c r="N203" s="312"/>
      <c r="O203" s="312"/>
      <c r="P203" s="312"/>
      <c r="Q203" s="312"/>
      <c r="R203" s="312"/>
      <c r="S203" s="312"/>
      <c r="T203" s="312"/>
      <c r="U203" s="312"/>
      <c r="V203" s="312"/>
      <c r="W203" s="312"/>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c r="AS203" s="312"/>
      <c r="AT203" s="312"/>
      <c r="AU203" s="312"/>
      <c r="AV203" s="312"/>
    </row>
    <row r="204" spans="1:48">
      <c r="A204" s="371"/>
      <c r="B204" s="312"/>
      <c r="C204" s="312"/>
      <c r="D204" s="312"/>
      <c r="E204" s="370"/>
      <c r="F204" s="312"/>
      <c r="G204" s="312"/>
      <c r="H204" s="312"/>
      <c r="I204" s="312"/>
      <c r="J204" s="312"/>
      <c r="K204" s="312"/>
      <c r="L204" s="312"/>
      <c r="M204" s="312"/>
      <c r="N204" s="312"/>
      <c r="O204" s="312"/>
      <c r="P204" s="312"/>
      <c r="Q204" s="312"/>
      <c r="R204" s="312"/>
      <c r="S204" s="312"/>
      <c r="T204" s="312"/>
      <c r="U204" s="312"/>
      <c r="V204" s="312"/>
      <c r="W204" s="312"/>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c r="AS204" s="312"/>
      <c r="AT204" s="312"/>
      <c r="AU204" s="312"/>
      <c r="AV204" s="312"/>
    </row>
    <row r="205" spans="1:48">
      <c r="A205" s="371"/>
      <c r="B205" s="312"/>
      <c r="C205" s="312"/>
      <c r="D205" s="312"/>
      <c r="E205" s="370"/>
      <c r="F205" s="312"/>
      <c r="G205" s="312"/>
      <c r="H205" s="312"/>
      <c r="I205" s="312"/>
      <c r="J205" s="312"/>
      <c r="K205" s="312"/>
      <c r="L205" s="312"/>
      <c r="M205" s="312"/>
      <c r="N205" s="312"/>
      <c r="O205" s="312"/>
      <c r="P205" s="312"/>
      <c r="Q205" s="312"/>
      <c r="R205" s="312"/>
      <c r="S205" s="312"/>
      <c r="T205" s="312"/>
      <c r="U205" s="312"/>
      <c r="V205" s="312"/>
      <c r="W205" s="312"/>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c r="AS205" s="312"/>
      <c r="AT205" s="312"/>
      <c r="AU205" s="312"/>
      <c r="AV205" s="312"/>
    </row>
    <row r="206" spans="1:48">
      <c r="A206" s="371"/>
      <c r="B206" s="312"/>
      <c r="C206" s="312"/>
      <c r="D206" s="312"/>
      <c r="E206" s="370"/>
      <c r="F206" s="312"/>
      <c r="G206" s="312"/>
      <c r="H206" s="312"/>
      <c r="I206" s="312"/>
      <c r="J206" s="312"/>
      <c r="K206" s="312"/>
      <c r="L206" s="312"/>
      <c r="M206" s="312"/>
      <c r="N206" s="312"/>
      <c r="O206" s="312"/>
      <c r="P206" s="312"/>
      <c r="Q206" s="312"/>
      <c r="R206" s="312"/>
      <c r="S206" s="312"/>
      <c r="T206" s="312"/>
      <c r="U206" s="312"/>
      <c r="V206" s="312"/>
      <c r="W206" s="312"/>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c r="AS206" s="312"/>
      <c r="AT206" s="312"/>
      <c r="AU206" s="312"/>
      <c r="AV206" s="312"/>
    </row>
    <row r="207" spans="1:48">
      <c r="A207" s="371"/>
      <c r="B207" s="312"/>
      <c r="C207" s="312"/>
      <c r="D207" s="312"/>
      <c r="E207" s="370"/>
      <c r="F207" s="312"/>
      <c r="G207" s="312"/>
      <c r="H207" s="312"/>
      <c r="I207" s="312"/>
      <c r="J207" s="312"/>
      <c r="K207" s="312"/>
      <c r="L207" s="312"/>
      <c r="M207" s="312"/>
      <c r="N207" s="312"/>
      <c r="O207" s="312"/>
      <c r="P207" s="312"/>
      <c r="Q207" s="312"/>
      <c r="R207" s="312"/>
      <c r="S207" s="312"/>
      <c r="T207" s="312"/>
      <c r="U207" s="312"/>
      <c r="V207" s="312"/>
      <c r="W207" s="312"/>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c r="AS207" s="312"/>
      <c r="AT207" s="312"/>
      <c r="AU207" s="312"/>
      <c r="AV207" s="312"/>
    </row>
    <row r="208" spans="1:48">
      <c r="A208" s="371"/>
      <c r="B208" s="312"/>
      <c r="C208" s="312"/>
      <c r="D208" s="312"/>
      <c r="E208" s="370"/>
      <c r="F208" s="312"/>
      <c r="G208" s="312"/>
      <c r="H208" s="312"/>
      <c r="I208" s="312"/>
      <c r="J208" s="312"/>
      <c r="K208" s="312"/>
      <c r="L208" s="312"/>
      <c r="M208" s="312"/>
      <c r="N208" s="312"/>
      <c r="O208" s="312"/>
      <c r="P208" s="312"/>
      <c r="Q208" s="312"/>
      <c r="R208" s="312"/>
      <c r="S208" s="312"/>
      <c r="T208" s="312"/>
      <c r="U208" s="312"/>
      <c r="V208" s="312"/>
      <c r="W208" s="312"/>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c r="AS208" s="312"/>
      <c r="AT208" s="312"/>
      <c r="AU208" s="312"/>
      <c r="AV208" s="312"/>
    </row>
    <row r="209" spans="1:48">
      <c r="A209" s="371"/>
      <c r="B209" s="312"/>
      <c r="C209" s="312"/>
      <c r="D209" s="312"/>
      <c r="E209" s="370"/>
      <c r="F209" s="312"/>
      <c r="G209" s="312"/>
      <c r="H209" s="312"/>
      <c r="I209" s="312"/>
      <c r="J209" s="312"/>
      <c r="K209" s="312"/>
      <c r="L209" s="312"/>
      <c r="M209" s="312"/>
      <c r="N209" s="312"/>
      <c r="O209" s="312"/>
      <c r="P209" s="312"/>
      <c r="Q209" s="312"/>
      <c r="R209" s="312"/>
      <c r="S209" s="312"/>
      <c r="T209" s="312"/>
      <c r="U209" s="312"/>
      <c r="V209" s="312"/>
      <c r="W209" s="312"/>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c r="AS209" s="312"/>
      <c r="AT209" s="312"/>
      <c r="AU209" s="312"/>
      <c r="AV209" s="312"/>
    </row>
    <row r="210" spans="1:48">
      <c r="A210" s="371"/>
      <c r="B210" s="312"/>
      <c r="C210" s="312"/>
      <c r="D210" s="312"/>
      <c r="E210" s="370"/>
      <c r="F210" s="312"/>
      <c r="G210" s="312"/>
      <c r="H210" s="312"/>
      <c r="I210" s="312"/>
      <c r="J210" s="312"/>
      <c r="K210" s="312"/>
      <c r="L210" s="312"/>
      <c r="M210" s="312"/>
      <c r="N210" s="312"/>
      <c r="O210" s="312"/>
      <c r="P210" s="312"/>
      <c r="Q210" s="312"/>
      <c r="R210" s="312"/>
      <c r="S210" s="312"/>
      <c r="T210" s="312"/>
      <c r="U210" s="312"/>
      <c r="V210" s="312"/>
      <c r="W210" s="312"/>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c r="AS210" s="312"/>
      <c r="AT210" s="312"/>
      <c r="AU210" s="312"/>
      <c r="AV210" s="312"/>
    </row>
    <row r="211" spans="1:48">
      <c r="A211" s="371"/>
      <c r="B211" s="312"/>
      <c r="C211" s="312"/>
      <c r="D211" s="312"/>
      <c r="E211" s="370"/>
      <c r="F211" s="312"/>
      <c r="G211" s="312"/>
      <c r="H211" s="312"/>
      <c r="I211" s="312"/>
      <c r="J211" s="312"/>
      <c r="K211" s="312"/>
      <c r="L211" s="312"/>
      <c r="M211" s="312"/>
      <c r="N211" s="312"/>
      <c r="O211" s="312"/>
      <c r="P211" s="312"/>
      <c r="Q211" s="312"/>
      <c r="R211" s="312"/>
      <c r="S211" s="312"/>
      <c r="T211" s="312"/>
      <c r="U211" s="312"/>
      <c r="V211" s="312"/>
      <c r="W211" s="312"/>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c r="AS211" s="312"/>
      <c r="AT211" s="312"/>
      <c r="AU211" s="312"/>
      <c r="AV211" s="312"/>
    </row>
    <row r="212" spans="1:48">
      <c r="A212" s="371"/>
      <c r="B212" s="312"/>
      <c r="C212" s="312"/>
      <c r="D212" s="312"/>
      <c r="E212" s="370"/>
      <c r="F212" s="312"/>
      <c r="G212" s="312"/>
      <c r="H212" s="312"/>
      <c r="I212" s="312"/>
      <c r="J212" s="312"/>
      <c r="K212" s="312"/>
      <c r="L212" s="312"/>
      <c r="M212" s="312"/>
      <c r="N212" s="312"/>
      <c r="O212" s="312"/>
      <c r="P212" s="312"/>
      <c r="Q212" s="312"/>
      <c r="R212" s="312"/>
      <c r="S212" s="312"/>
      <c r="T212" s="312"/>
      <c r="U212" s="312"/>
      <c r="V212" s="312"/>
      <c r="W212" s="312"/>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c r="AS212" s="312"/>
      <c r="AT212" s="312"/>
      <c r="AU212" s="312"/>
      <c r="AV212" s="312"/>
    </row>
    <row r="213" spans="1:48">
      <c r="A213" s="371"/>
      <c r="B213" s="312"/>
      <c r="C213" s="312"/>
      <c r="D213" s="312"/>
      <c r="E213" s="370"/>
      <c r="F213" s="312"/>
      <c r="G213" s="312"/>
      <c r="H213" s="312"/>
      <c r="I213" s="312"/>
      <c r="J213" s="312"/>
      <c r="K213" s="312"/>
      <c r="L213" s="312"/>
      <c r="M213" s="312"/>
      <c r="N213" s="312"/>
      <c r="O213" s="312"/>
      <c r="P213" s="312"/>
      <c r="Q213" s="312"/>
      <c r="R213" s="312"/>
      <c r="S213" s="312"/>
      <c r="T213" s="312"/>
      <c r="U213" s="312"/>
      <c r="V213" s="312"/>
      <c r="W213" s="312"/>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c r="AS213" s="312"/>
      <c r="AT213" s="312"/>
      <c r="AU213" s="312"/>
      <c r="AV213" s="312"/>
    </row>
    <row r="214" spans="1:48">
      <c r="A214" s="371"/>
      <c r="B214" s="312"/>
      <c r="C214" s="312"/>
      <c r="D214" s="312"/>
      <c r="E214" s="370"/>
      <c r="F214" s="312"/>
      <c r="G214" s="312"/>
      <c r="H214" s="312"/>
      <c r="I214" s="312"/>
      <c r="J214" s="312"/>
      <c r="K214" s="312"/>
      <c r="L214" s="312"/>
      <c r="M214" s="312"/>
      <c r="N214" s="312"/>
      <c r="O214" s="312"/>
      <c r="P214" s="312"/>
      <c r="Q214" s="312"/>
      <c r="R214" s="312"/>
      <c r="S214" s="312"/>
      <c r="T214" s="312"/>
      <c r="U214" s="312"/>
      <c r="V214" s="312"/>
      <c r="W214" s="312"/>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c r="AS214" s="312"/>
      <c r="AT214" s="312"/>
      <c r="AU214" s="312"/>
      <c r="AV214" s="312"/>
    </row>
    <row r="215" spans="1:48">
      <c r="A215" s="371"/>
      <c r="B215" s="312"/>
      <c r="C215" s="312"/>
      <c r="D215" s="312"/>
      <c r="E215" s="370"/>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c r="AS215" s="312"/>
      <c r="AT215" s="312"/>
      <c r="AU215" s="312"/>
      <c r="AV215" s="312"/>
    </row>
    <row r="216" spans="1:48">
      <c r="A216" s="371"/>
      <c r="B216" s="312"/>
      <c r="C216" s="312"/>
      <c r="D216" s="312"/>
      <c r="E216" s="370"/>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c r="AS216" s="312"/>
      <c r="AT216" s="312"/>
      <c r="AU216" s="312"/>
      <c r="AV216" s="312"/>
    </row>
    <row r="217" spans="1:48">
      <c r="A217" s="371"/>
      <c r="B217" s="312"/>
      <c r="C217" s="312"/>
      <c r="D217" s="312"/>
      <c r="E217" s="370"/>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c r="AS217" s="312"/>
      <c r="AT217" s="312"/>
      <c r="AU217" s="312"/>
      <c r="AV217" s="312"/>
    </row>
    <row r="218" spans="1:48">
      <c r="A218" s="371"/>
      <c r="B218" s="312"/>
      <c r="C218" s="312"/>
      <c r="D218" s="312"/>
      <c r="E218" s="370"/>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c r="AS218" s="312"/>
      <c r="AT218" s="312"/>
      <c r="AU218" s="312"/>
      <c r="AV218" s="312"/>
    </row>
    <row r="219" spans="1:48">
      <c r="A219" s="371"/>
      <c r="B219" s="312"/>
      <c r="C219" s="312"/>
      <c r="D219" s="312"/>
      <c r="E219" s="370"/>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c r="AS219" s="312"/>
      <c r="AT219" s="312"/>
      <c r="AU219" s="312"/>
      <c r="AV219" s="312"/>
    </row>
    <row r="220" spans="1:48">
      <c r="A220" s="371"/>
      <c r="B220" s="312"/>
      <c r="C220" s="312"/>
      <c r="D220" s="312"/>
      <c r="E220" s="370"/>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c r="AS220" s="312"/>
      <c r="AT220" s="312"/>
      <c r="AU220" s="312"/>
      <c r="AV220" s="312"/>
    </row>
    <row r="221" spans="1:48">
      <c r="A221" s="371"/>
      <c r="B221" s="312"/>
      <c r="C221" s="312"/>
      <c r="D221" s="312"/>
      <c r="E221" s="370"/>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c r="AS221" s="312"/>
      <c r="AT221" s="312"/>
      <c r="AU221" s="312"/>
      <c r="AV221" s="312"/>
    </row>
    <row r="222" spans="1:48">
      <c r="A222" s="371"/>
      <c r="B222" s="312"/>
      <c r="C222" s="312"/>
      <c r="D222" s="312"/>
      <c r="E222" s="370"/>
      <c r="F222" s="312"/>
      <c r="G222" s="312"/>
      <c r="H222" s="312"/>
      <c r="I222" s="312"/>
      <c r="J222" s="312"/>
      <c r="K222" s="312"/>
      <c r="L222" s="312"/>
      <c r="M222" s="312"/>
      <c r="N222" s="312"/>
      <c r="O222" s="312"/>
      <c r="P222" s="312"/>
      <c r="Q222" s="312"/>
      <c r="R222" s="312"/>
      <c r="S222" s="312"/>
      <c r="T222" s="312"/>
      <c r="U222" s="312"/>
      <c r="V222" s="312"/>
      <c r="W222" s="312"/>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c r="AS222" s="312"/>
      <c r="AT222" s="312"/>
      <c r="AU222" s="312"/>
      <c r="AV222" s="312"/>
    </row>
    <row r="223" spans="1:48">
      <c r="A223" s="371"/>
      <c r="B223" s="312"/>
      <c r="C223" s="312"/>
      <c r="D223" s="312"/>
      <c r="E223" s="370"/>
      <c r="F223" s="312"/>
      <c r="G223" s="312"/>
      <c r="H223" s="312"/>
      <c r="I223" s="312"/>
      <c r="J223" s="312"/>
      <c r="K223" s="312"/>
      <c r="L223" s="312"/>
      <c r="M223" s="312"/>
      <c r="N223" s="312"/>
      <c r="O223" s="312"/>
      <c r="P223" s="312"/>
      <c r="Q223" s="312"/>
      <c r="R223" s="312"/>
      <c r="S223" s="312"/>
      <c r="T223" s="312"/>
      <c r="U223" s="312"/>
      <c r="V223" s="312"/>
      <c r="W223" s="312"/>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c r="AS223" s="312"/>
      <c r="AT223" s="312"/>
      <c r="AU223" s="312"/>
      <c r="AV223" s="312"/>
    </row>
    <row r="224" spans="1:48">
      <c r="A224" s="371"/>
      <c r="B224" s="312"/>
      <c r="C224" s="312"/>
      <c r="D224" s="312"/>
      <c r="E224" s="370"/>
      <c r="F224" s="312"/>
      <c r="G224" s="312"/>
      <c r="H224" s="312"/>
      <c r="I224" s="312"/>
      <c r="J224" s="312"/>
      <c r="K224" s="312"/>
      <c r="L224" s="312"/>
      <c r="M224" s="312"/>
      <c r="N224" s="312"/>
      <c r="O224" s="312"/>
      <c r="P224" s="312"/>
      <c r="Q224" s="312"/>
      <c r="R224" s="312"/>
      <c r="S224" s="312"/>
      <c r="T224" s="312"/>
      <c r="U224" s="312"/>
      <c r="V224" s="312"/>
      <c r="W224" s="312"/>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c r="AS224" s="312"/>
      <c r="AT224" s="312"/>
      <c r="AU224" s="312"/>
      <c r="AV224" s="312"/>
    </row>
    <row r="225" spans="1:48">
      <c r="A225" s="371"/>
      <c r="B225" s="312"/>
      <c r="C225" s="312"/>
      <c r="D225" s="312"/>
      <c r="E225" s="370"/>
      <c r="F225" s="312"/>
      <c r="G225" s="312"/>
      <c r="H225" s="312"/>
      <c r="I225" s="312"/>
      <c r="J225" s="312"/>
      <c r="K225" s="312"/>
      <c r="L225" s="312"/>
      <c r="M225" s="312"/>
      <c r="N225" s="312"/>
      <c r="O225" s="312"/>
      <c r="P225" s="312"/>
      <c r="Q225" s="312"/>
      <c r="R225" s="312"/>
      <c r="S225" s="312"/>
      <c r="T225" s="312"/>
      <c r="U225" s="312"/>
      <c r="V225" s="312"/>
      <c r="W225" s="312"/>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c r="AS225" s="312"/>
      <c r="AT225" s="312"/>
      <c r="AU225" s="312"/>
      <c r="AV225" s="312"/>
    </row>
    <row r="226" spans="1:48">
      <c r="A226" s="371"/>
      <c r="B226" s="312"/>
      <c r="C226" s="312"/>
      <c r="D226" s="312"/>
      <c r="E226" s="370"/>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c r="AS226" s="312"/>
      <c r="AT226" s="312"/>
      <c r="AU226" s="312"/>
      <c r="AV226" s="312"/>
    </row>
    <row r="227" spans="1:48">
      <c r="A227" s="371"/>
      <c r="B227" s="312"/>
      <c r="C227" s="312"/>
      <c r="D227" s="312"/>
      <c r="E227" s="370"/>
      <c r="F227" s="312"/>
      <c r="G227" s="312"/>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312"/>
      <c r="AT227" s="312"/>
      <c r="AU227" s="312"/>
      <c r="AV227" s="312"/>
    </row>
    <row r="228" spans="1:48">
      <c r="A228" s="371"/>
      <c r="B228" s="312"/>
      <c r="C228" s="312"/>
      <c r="D228" s="312"/>
      <c r="E228" s="370"/>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c r="AS228" s="312"/>
      <c r="AT228" s="312"/>
      <c r="AU228" s="312"/>
      <c r="AV228" s="312"/>
    </row>
    <row r="229" spans="1:48">
      <c r="A229" s="371"/>
      <c r="B229" s="312"/>
      <c r="C229" s="312"/>
      <c r="D229" s="312"/>
      <c r="E229" s="370"/>
      <c r="F229" s="312"/>
      <c r="G229" s="312"/>
      <c r="H229" s="312"/>
      <c r="I229" s="312"/>
      <c r="J229" s="312"/>
      <c r="K229" s="312"/>
      <c r="L229" s="312"/>
      <c r="M229" s="312"/>
      <c r="N229" s="312"/>
      <c r="O229" s="312"/>
      <c r="P229" s="312"/>
      <c r="Q229" s="312"/>
      <c r="R229" s="312"/>
      <c r="S229" s="312"/>
      <c r="T229" s="312"/>
      <c r="U229" s="312"/>
      <c r="V229" s="312"/>
      <c r="W229" s="312"/>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c r="AS229" s="312"/>
      <c r="AT229" s="312"/>
      <c r="AU229" s="312"/>
      <c r="AV229" s="312"/>
    </row>
    <row r="230" spans="1:48">
      <c r="A230" s="371"/>
      <c r="B230" s="312"/>
      <c r="C230" s="312"/>
      <c r="D230" s="312"/>
      <c r="E230" s="370"/>
      <c r="F230" s="312"/>
      <c r="G230" s="312"/>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c r="AS230" s="312"/>
      <c r="AT230" s="312"/>
      <c r="AU230" s="312"/>
      <c r="AV230" s="312"/>
    </row>
    <row r="231" spans="1:48">
      <c r="A231" s="371"/>
      <c r="B231" s="312"/>
      <c r="C231" s="312"/>
      <c r="D231" s="312"/>
      <c r="E231" s="370"/>
      <c r="F231" s="312"/>
      <c r="G231" s="312"/>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312"/>
      <c r="AT231" s="312"/>
      <c r="AU231" s="312"/>
      <c r="AV231" s="312"/>
    </row>
    <row r="232" spans="1:48">
      <c r="A232" s="371"/>
      <c r="B232" s="312"/>
      <c r="C232" s="312"/>
      <c r="D232" s="312"/>
      <c r="E232" s="370"/>
      <c r="F232" s="312"/>
      <c r="G232" s="312"/>
      <c r="H232" s="312"/>
      <c r="I232" s="312"/>
      <c r="J232" s="312"/>
      <c r="K232" s="312"/>
      <c r="L232" s="312"/>
      <c r="M232" s="312"/>
      <c r="N232" s="312"/>
      <c r="O232" s="312"/>
      <c r="P232" s="312"/>
      <c r="Q232" s="312"/>
      <c r="R232" s="312"/>
      <c r="S232" s="312"/>
      <c r="T232" s="312"/>
      <c r="U232" s="312"/>
      <c r="V232" s="312"/>
      <c r="W232" s="312"/>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c r="AS232" s="312"/>
      <c r="AT232" s="312"/>
      <c r="AU232" s="312"/>
      <c r="AV232" s="312"/>
    </row>
    <row r="233" spans="1:48">
      <c r="A233" s="371"/>
      <c r="B233" s="312"/>
      <c r="C233" s="312"/>
      <c r="D233" s="312"/>
      <c r="E233" s="370"/>
      <c r="F233" s="312"/>
      <c r="G233" s="312"/>
      <c r="H233" s="312"/>
      <c r="I233" s="312"/>
      <c r="J233" s="312"/>
      <c r="K233" s="312"/>
      <c r="L233" s="312"/>
      <c r="M233" s="312"/>
      <c r="N233" s="312"/>
      <c r="O233" s="312"/>
      <c r="P233" s="312"/>
      <c r="Q233" s="312"/>
      <c r="R233" s="312"/>
      <c r="S233" s="312"/>
      <c r="T233" s="312"/>
      <c r="U233" s="312"/>
      <c r="V233" s="312"/>
      <c r="W233" s="312"/>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c r="AS233" s="312"/>
      <c r="AT233" s="312"/>
      <c r="AU233" s="312"/>
      <c r="AV233" s="312"/>
    </row>
    <row r="234" spans="1:48">
      <c r="A234" s="371"/>
      <c r="B234" s="312"/>
      <c r="C234" s="312"/>
      <c r="D234" s="312"/>
      <c r="E234" s="370"/>
      <c r="F234" s="312"/>
      <c r="G234" s="312"/>
      <c r="H234" s="312"/>
      <c r="I234" s="312"/>
      <c r="J234" s="312"/>
      <c r="K234" s="312"/>
      <c r="L234" s="312"/>
      <c r="M234" s="312"/>
      <c r="N234" s="312"/>
      <c r="O234" s="312"/>
      <c r="P234" s="312"/>
      <c r="Q234" s="312"/>
      <c r="R234" s="312"/>
      <c r="S234" s="312"/>
      <c r="T234" s="312"/>
      <c r="U234" s="312"/>
      <c r="V234" s="312"/>
      <c r="W234" s="312"/>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c r="AS234" s="312"/>
      <c r="AT234" s="312"/>
      <c r="AU234" s="312"/>
      <c r="AV234" s="312"/>
    </row>
    <row r="235" spans="1:48">
      <c r="A235" s="371"/>
      <c r="B235" s="312"/>
      <c r="C235" s="312"/>
      <c r="D235" s="312"/>
      <c r="E235" s="370"/>
      <c r="F235" s="312"/>
      <c r="G235" s="312"/>
      <c r="H235" s="312"/>
      <c r="I235" s="312"/>
      <c r="J235" s="312"/>
      <c r="K235" s="312"/>
      <c r="L235" s="312"/>
      <c r="M235" s="312"/>
      <c r="N235" s="312"/>
      <c r="O235" s="312"/>
      <c r="P235" s="312"/>
      <c r="Q235" s="312"/>
      <c r="R235" s="312"/>
      <c r="S235" s="312"/>
      <c r="T235" s="312"/>
      <c r="U235" s="312"/>
      <c r="V235" s="312"/>
      <c r="W235" s="312"/>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c r="AS235" s="312"/>
      <c r="AT235" s="312"/>
      <c r="AU235" s="312"/>
      <c r="AV235" s="312"/>
    </row>
    <row r="236" spans="1:48">
      <c r="A236" s="371"/>
      <c r="B236" s="312"/>
      <c r="C236" s="312"/>
      <c r="D236" s="312"/>
      <c r="E236" s="370"/>
      <c r="F236" s="312"/>
      <c r="G236" s="312"/>
      <c r="H236" s="312"/>
      <c r="I236" s="312"/>
      <c r="J236" s="312"/>
      <c r="K236" s="312"/>
      <c r="L236" s="312"/>
      <c r="M236" s="312"/>
      <c r="N236" s="312"/>
      <c r="O236" s="312"/>
      <c r="P236" s="312"/>
      <c r="Q236" s="312"/>
      <c r="R236" s="312"/>
      <c r="S236" s="312"/>
      <c r="T236" s="312"/>
      <c r="U236" s="312"/>
      <c r="V236" s="312"/>
      <c r="W236" s="312"/>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c r="AS236" s="312"/>
      <c r="AT236" s="312"/>
      <c r="AU236" s="312"/>
      <c r="AV236" s="312"/>
    </row>
    <row r="237" spans="1:48">
      <c r="A237" s="371"/>
      <c r="B237" s="312"/>
      <c r="C237" s="312"/>
      <c r="D237" s="312"/>
      <c r="E237" s="370"/>
      <c r="F237" s="312"/>
      <c r="G237" s="312"/>
      <c r="H237" s="312"/>
      <c r="I237" s="312"/>
      <c r="J237" s="312"/>
      <c r="K237" s="312"/>
      <c r="L237" s="312"/>
      <c r="M237" s="312"/>
      <c r="N237" s="312"/>
      <c r="O237" s="312"/>
      <c r="P237" s="312"/>
      <c r="Q237" s="312"/>
      <c r="R237" s="312"/>
      <c r="S237" s="312"/>
      <c r="T237" s="312"/>
      <c r="U237" s="312"/>
      <c r="V237" s="312"/>
      <c r="W237" s="312"/>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c r="AS237" s="312"/>
      <c r="AT237" s="312"/>
      <c r="AU237" s="312"/>
      <c r="AV237" s="312"/>
    </row>
    <row r="238" spans="1:48">
      <c r="A238" s="371"/>
      <c r="B238" s="312"/>
      <c r="C238" s="312"/>
      <c r="D238" s="312"/>
      <c r="E238" s="370"/>
      <c r="F238" s="312"/>
      <c r="G238" s="312"/>
      <c r="H238" s="312"/>
      <c r="I238" s="312"/>
      <c r="J238" s="312"/>
      <c r="K238" s="312"/>
      <c r="L238" s="312"/>
      <c r="M238" s="312"/>
      <c r="N238" s="312"/>
      <c r="O238" s="312"/>
      <c r="P238" s="312"/>
      <c r="Q238" s="312"/>
      <c r="R238" s="312"/>
      <c r="S238" s="312"/>
      <c r="T238" s="312"/>
      <c r="U238" s="312"/>
      <c r="V238" s="312"/>
      <c r="W238" s="312"/>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c r="AS238" s="312"/>
      <c r="AT238" s="312"/>
      <c r="AU238" s="312"/>
      <c r="AV238" s="312"/>
    </row>
    <row r="239" spans="1:48">
      <c r="A239" s="371"/>
      <c r="B239" s="312"/>
      <c r="C239" s="312"/>
      <c r="D239" s="312"/>
      <c r="E239" s="370"/>
      <c r="F239" s="312"/>
      <c r="G239" s="312"/>
      <c r="H239" s="312"/>
      <c r="I239" s="312"/>
      <c r="J239" s="312"/>
      <c r="K239" s="312"/>
      <c r="L239" s="312"/>
      <c r="M239" s="312"/>
      <c r="N239" s="312"/>
      <c r="O239" s="312"/>
      <c r="P239" s="312"/>
      <c r="Q239" s="312"/>
      <c r="R239" s="312"/>
      <c r="S239" s="312"/>
      <c r="T239" s="312"/>
      <c r="U239" s="312"/>
      <c r="V239" s="312"/>
      <c r="W239" s="312"/>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c r="AS239" s="312"/>
      <c r="AT239" s="312"/>
      <c r="AU239" s="312"/>
      <c r="AV239" s="312"/>
    </row>
    <row r="240" spans="1:48">
      <c r="A240" s="371"/>
      <c r="B240" s="312"/>
      <c r="C240" s="312"/>
      <c r="D240" s="312"/>
      <c r="E240" s="370"/>
      <c r="F240" s="312"/>
      <c r="G240" s="312"/>
      <c r="H240" s="312"/>
      <c r="I240" s="312"/>
      <c r="J240" s="312"/>
      <c r="K240" s="312"/>
      <c r="L240" s="312"/>
      <c r="M240" s="312"/>
      <c r="N240" s="312"/>
      <c r="O240" s="312"/>
      <c r="P240" s="312"/>
      <c r="Q240" s="312"/>
      <c r="R240" s="312"/>
      <c r="S240" s="312"/>
      <c r="T240" s="312"/>
      <c r="U240" s="312"/>
      <c r="V240" s="312"/>
      <c r="W240" s="312"/>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c r="AS240" s="312"/>
      <c r="AT240" s="312"/>
      <c r="AU240" s="312"/>
      <c r="AV240" s="312"/>
    </row>
    <row r="241" spans="1:48">
      <c r="A241" s="371"/>
      <c r="B241" s="312"/>
      <c r="C241" s="312"/>
      <c r="D241" s="312"/>
      <c r="E241" s="370"/>
      <c r="F241" s="312"/>
      <c r="G241" s="312"/>
      <c r="H241" s="312"/>
      <c r="I241" s="312"/>
      <c r="J241" s="312"/>
      <c r="K241" s="312"/>
      <c r="L241" s="312"/>
      <c r="M241" s="312"/>
      <c r="N241" s="312"/>
      <c r="O241" s="312"/>
      <c r="P241" s="312"/>
      <c r="Q241" s="312"/>
      <c r="R241" s="312"/>
      <c r="S241" s="312"/>
      <c r="T241" s="312"/>
      <c r="U241" s="312"/>
      <c r="V241" s="312"/>
      <c r="W241" s="312"/>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c r="AS241" s="312"/>
      <c r="AT241" s="312"/>
      <c r="AU241" s="312"/>
      <c r="AV241" s="312"/>
    </row>
    <row r="242" spans="1:48">
      <c r="A242" s="371"/>
      <c r="B242" s="312"/>
      <c r="C242" s="312"/>
      <c r="D242" s="312"/>
      <c r="E242" s="370"/>
      <c r="F242" s="312"/>
      <c r="G242" s="312"/>
      <c r="H242" s="312"/>
      <c r="I242" s="312"/>
      <c r="J242" s="312"/>
      <c r="K242" s="312"/>
      <c r="L242" s="312"/>
      <c r="M242" s="312"/>
      <c r="N242" s="312"/>
      <c r="O242" s="312"/>
      <c r="P242" s="312"/>
      <c r="Q242" s="312"/>
      <c r="R242" s="312"/>
      <c r="S242" s="312"/>
      <c r="T242" s="312"/>
      <c r="U242" s="312"/>
      <c r="V242" s="312"/>
      <c r="W242" s="312"/>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c r="AS242" s="312"/>
      <c r="AT242" s="312"/>
      <c r="AU242" s="312"/>
      <c r="AV242" s="312"/>
    </row>
    <row r="243" spans="1:48">
      <c r="A243" s="371"/>
      <c r="B243" s="312"/>
      <c r="C243" s="312"/>
      <c r="D243" s="312"/>
      <c r="E243" s="370"/>
      <c r="F243" s="312"/>
      <c r="G243" s="312"/>
      <c r="H243" s="312"/>
      <c r="I243" s="312"/>
      <c r="J243" s="312"/>
      <c r="K243" s="312"/>
      <c r="L243" s="312"/>
      <c r="M243" s="312"/>
      <c r="N243" s="312"/>
      <c r="O243" s="312"/>
      <c r="P243" s="312"/>
      <c r="Q243" s="312"/>
      <c r="R243" s="312"/>
      <c r="S243" s="312"/>
      <c r="T243" s="312"/>
      <c r="U243" s="312"/>
      <c r="V243" s="312"/>
      <c r="W243" s="312"/>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c r="AS243" s="312"/>
      <c r="AT243" s="312"/>
      <c r="AU243" s="312"/>
      <c r="AV243" s="312"/>
    </row>
    <row r="244" spans="1:48">
      <c r="A244" s="371"/>
      <c r="B244" s="312"/>
      <c r="C244" s="312"/>
      <c r="D244" s="312"/>
      <c r="E244" s="370"/>
      <c r="F244" s="312"/>
      <c r="G244" s="312"/>
      <c r="H244" s="312"/>
      <c r="I244" s="312"/>
      <c r="J244" s="312"/>
      <c r="K244" s="312"/>
      <c r="L244" s="312"/>
      <c r="M244" s="312"/>
      <c r="N244" s="312"/>
      <c r="O244" s="312"/>
      <c r="P244" s="312"/>
      <c r="Q244" s="312"/>
      <c r="R244" s="312"/>
      <c r="S244" s="312"/>
      <c r="T244" s="312"/>
      <c r="U244" s="312"/>
      <c r="V244" s="312"/>
      <c r="W244" s="312"/>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c r="AS244" s="312"/>
      <c r="AT244" s="312"/>
      <c r="AU244" s="312"/>
      <c r="AV244" s="312"/>
    </row>
    <row r="245" spans="1:48">
      <c r="A245" s="371"/>
      <c r="B245" s="312"/>
      <c r="C245" s="312"/>
      <c r="D245" s="312"/>
      <c r="E245" s="370"/>
      <c r="F245" s="312"/>
      <c r="G245" s="312"/>
      <c r="H245" s="312"/>
      <c r="I245" s="312"/>
      <c r="J245" s="312"/>
      <c r="K245" s="312"/>
      <c r="L245" s="312"/>
      <c r="M245" s="312"/>
      <c r="N245" s="312"/>
      <c r="O245" s="312"/>
      <c r="P245" s="312"/>
      <c r="Q245" s="312"/>
      <c r="R245" s="312"/>
      <c r="S245" s="312"/>
      <c r="T245" s="312"/>
      <c r="U245" s="312"/>
      <c r="V245" s="312"/>
      <c r="W245" s="312"/>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c r="AS245" s="312"/>
      <c r="AT245" s="312"/>
      <c r="AU245" s="312"/>
      <c r="AV245" s="312"/>
    </row>
    <row r="246" spans="1:48">
      <c r="A246" s="371"/>
      <c r="B246" s="312"/>
      <c r="C246" s="312"/>
      <c r="D246" s="312"/>
      <c r="E246" s="370"/>
      <c r="F246" s="312"/>
      <c r="G246" s="312"/>
      <c r="H246" s="312"/>
      <c r="I246" s="312"/>
      <c r="J246" s="312"/>
      <c r="K246" s="312"/>
      <c r="L246" s="312"/>
      <c r="M246" s="312"/>
      <c r="N246" s="312"/>
      <c r="O246" s="312"/>
      <c r="P246" s="312"/>
      <c r="Q246" s="312"/>
      <c r="R246" s="312"/>
      <c r="S246" s="312"/>
      <c r="T246" s="312"/>
      <c r="U246" s="312"/>
      <c r="V246" s="312"/>
      <c r="W246" s="312"/>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c r="AS246" s="312"/>
      <c r="AT246" s="312"/>
      <c r="AU246" s="312"/>
      <c r="AV246" s="312"/>
    </row>
    <row r="247" spans="1:48">
      <c r="A247" s="371"/>
      <c r="B247" s="312"/>
      <c r="C247" s="312"/>
      <c r="D247" s="312"/>
      <c r="E247" s="370"/>
      <c r="F247" s="312"/>
      <c r="G247" s="312"/>
      <c r="H247" s="312"/>
      <c r="I247" s="312"/>
      <c r="J247" s="312"/>
      <c r="K247" s="312"/>
      <c r="L247" s="312"/>
      <c r="M247" s="312"/>
      <c r="N247" s="312"/>
      <c r="O247" s="312"/>
      <c r="P247" s="312"/>
      <c r="Q247" s="312"/>
      <c r="R247" s="312"/>
      <c r="S247" s="312"/>
      <c r="T247" s="312"/>
      <c r="U247" s="312"/>
      <c r="V247" s="312"/>
      <c r="W247" s="312"/>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c r="AS247" s="312"/>
      <c r="AT247" s="312"/>
      <c r="AU247" s="312"/>
      <c r="AV247" s="312"/>
    </row>
    <row r="248" spans="1:48">
      <c r="A248" s="371"/>
      <c r="B248" s="312"/>
      <c r="C248" s="312"/>
      <c r="D248" s="312"/>
      <c r="E248" s="370"/>
      <c r="F248" s="312"/>
      <c r="G248" s="312"/>
      <c r="H248" s="312"/>
      <c r="I248" s="312"/>
      <c r="J248" s="312"/>
      <c r="K248" s="312"/>
      <c r="L248" s="312"/>
      <c r="M248" s="312"/>
      <c r="N248" s="312"/>
      <c r="O248" s="312"/>
      <c r="P248" s="312"/>
      <c r="Q248" s="312"/>
      <c r="R248" s="312"/>
      <c r="S248" s="312"/>
      <c r="T248" s="312"/>
      <c r="U248" s="312"/>
      <c r="V248" s="312"/>
      <c r="W248" s="312"/>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c r="AS248" s="312"/>
      <c r="AT248" s="312"/>
      <c r="AU248" s="312"/>
      <c r="AV248" s="312"/>
    </row>
    <row r="249" spans="1:48">
      <c r="A249" s="371"/>
      <c r="B249" s="312"/>
      <c r="C249" s="312"/>
      <c r="D249" s="312"/>
      <c r="E249" s="370"/>
      <c r="F249" s="312"/>
      <c r="G249" s="312"/>
      <c r="H249" s="312"/>
      <c r="I249" s="312"/>
      <c r="J249" s="312"/>
      <c r="K249" s="312"/>
      <c r="L249" s="312"/>
      <c r="M249" s="312"/>
      <c r="N249" s="312"/>
      <c r="O249" s="312"/>
      <c r="P249" s="312"/>
      <c r="Q249" s="312"/>
      <c r="R249" s="312"/>
      <c r="S249" s="312"/>
      <c r="T249" s="312"/>
      <c r="U249" s="312"/>
      <c r="V249" s="312"/>
      <c r="W249" s="312"/>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c r="AS249" s="312"/>
      <c r="AT249" s="312"/>
      <c r="AU249" s="312"/>
      <c r="AV249" s="312"/>
    </row>
    <row r="250" spans="1:48">
      <c r="A250" s="371"/>
      <c r="B250" s="312"/>
      <c r="C250" s="312"/>
      <c r="D250" s="312"/>
      <c r="E250" s="370"/>
      <c r="F250" s="312"/>
      <c r="G250" s="312"/>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row>
    <row r="251" spans="1:48">
      <c r="A251" s="371"/>
      <c r="B251" s="312"/>
      <c r="C251" s="312"/>
      <c r="D251" s="312"/>
      <c r="E251" s="370"/>
      <c r="F251" s="312"/>
      <c r="G251" s="312"/>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row>
    <row r="252" spans="1:48">
      <c r="A252" s="371"/>
      <c r="B252" s="312"/>
      <c r="C252" s="312"/>
      <c r="D252" s="312"/>
      <c r="E252" s="370"/>
      <c r="F252" s="312"/>
      <c r="G252" s="312"/>
      <c r="H252" s="312"/>
      <c r="I252" s="312"/>
      <c r="J252" s="312"/>
      <c r="K252" s="312"/>
      <c r="L252" s="312"/>
      <c r="M252" s="312"/>
      <c r="N252" s="312"/>
      <c r="O252" s="312"/>
      <c r="P252" s="312"/>
      <c r="Q252" s="312"/>
      <c r="R252" s="312"/>
      <c r="S252" s="312"/>
      <c r="T252" s="312"/>
      <c r="U252" s="312"/>
      <c r="V252" s="312"/>
      <c r="W252" s="312"/>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c r="AS252" s="312"/>
      <c r="AT252" s="312"/>
      <c r="AU252" s="312"/>
      <c r="AV252" s="312"/>
    </row>
    <row r="253" spans="1:48">
      <c r="A253" s="371"/>
      <c r="B253" s="312"/>
      <c r="C253" s="312"/>
      <c r="D253" s="312"/>
      <c r="E253" s="370"/>
      <c r="F253" s="312"/>
      <c r="G253" s="312"/>
      <c r="H253" s="312"/>
      <c r="I253" s="312"/>
      <c r="J253" s="312"/>
      <c r="K253" s="312"/>
      <c r="L253" s="312"/>
      <c r="M253" s="312"/>
      <c r="N253" s="312"/>
      <c r="O253" s="312"/>
      <c r="P253" s="312"/>
      <c r="Q253" s="312"/>
      <c r="R253" s="312"/>
      <c r="S253" s="312"/>
      <c r="T253" s="312"/>
      <c r="U253" s="312"/>
      <c r="V253" s="312"/>
      <c r="W253" s="312"/>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c r="AS253" s="312"/>
      <c r="AT253" s="312"/>
      <c r="AU253" s="312"/>
      <c r="AV253" s="312"/>
    </row>
    <row r="254" spans="1:48">
      <c r="A254" s="371"/>
      <c r="B254" s="312"/>
      <c r="C254" s="312"/>
      <c r="D254" s="312"/>
      <c r="E254" s="370"/>
      <c r="F254" s="312"/>
      <c r="G254" s="312"/>
      <c r="H254" s="312"/>
      <c r="I254" s="312"/>
      <c r="J254" s="312"/>
      <c r="K254" s="312"/>
      <c r="L254" s="312"/>
      <c r="M254" s="312"/>
      <c r="N254" s="312"/>
      <c r="O254" s="312"/>
      <c r="P254" s="312"/>
      <c r="Q254" s="312"/>
      <c r="R254" s="312"/>
      <c r="S254" s="312"/>
      <c r="T254" s="312"/>
      <c r="U254" s="312"/>
      <c r="V254" s="312"/>
      <c r="W254" s="312"/>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c r="AS254" s="312"/>
      <c r="AT254" s="312"/>
      <c r="AU254" s="312"/>
      <c r="AV254" s="312"/>
    </row>
    <row r="255" spans="1:48">
      <c r="A255" s="371"/>
      <c r="B255" s="312"/>
      <c r="C255" s="312"/>
      <c r="D255" s="312"/>
      <c r="E255" s="370"/>
      <c r="F255" s="312"/>
      <c r="G255" s="312"/>
      <c r="H255" s="312"/>
      <c r="I255" s="312"/>
      <c r="J255" s="312"/>
      <c r="K255" s="312"/>
      <c r="L255" s="312"/>
      <c r="M255" s="312"/>
      <c r="N255" s="312"/>
      <c r="O255" s="312"/>
      <c r="P255" s="312"/>
      <c r="Q255" s="312"/>
      <c r="R255" s="312"/>
      <c r="S255" s="312"/>
      <c r="T255" s="312"/>
      <c r="U255" s="312"/>
      <c r="V255" s="312"/>
      <c r="W255" s="312"/>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c r="AS255" s="312"/>
      <c r="AT255" s="312"/>
      <c r="AU255" s="312"/>
      <c r="AV255" s="312"/>
    </row>
    <row r="256" spans="1:48">
      <c r="A256" s="371"/>
      <c r="B256" s="312"/>
      <c r="C256" s="312"/>
      <c r="D256" s="312"/>
      <c r="E256" s="370"/>
      <c r="F256" s="312"/>
      <c r="G256" s="312"/>
      <c r="H256" s="312"/>
      <c r="I256" s="312"/>
      <c r="J256" s="312"/>
      <c r="K256" s="312"/>
      <c r="L256" s="312"/>
      <c r="M256" s="312"/>
      <c r="N256" s="312"/>
      <c r="O256" s="312"/>
      <c r="P256" s="312"/>
      <c r="Q256" s="312"/>
      <c r="R256" s="312"/>
      <c r="S256" s="312"/>
      <c r="T256" s="312"/>
      <c r="U256" s="312"/>
      <c r="V256" s="312"/>
      <c r="W256" s="312"/>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c r="AS256" s="312"/>
      <c r="AT256" s="312"/>
      <c r="AU256" s="312"/>
      <c r="AV256" s="312"/>
    </row>
    <row r="257" spans="1:48">
      <c r="A257" s="371"/>
      <c r="B257" s="312"/>
      <c r="C257" s="312"/>
      <c r="D257" s="312"/>
      <c r="E257" s="370"/>
      <c r="F257" s="312"/>
      <c r="G257" s="312"/>
      <c r="H257" s="312"/>
      <c r="I257" s="312"/>
      <c r="J257" s="312"/>
      <c r="K257" s="312"/>
      <c r="L257" s="312"/>
      <c r="M257" s="312"/>
      <c r="N257" s="312"/>
      <c r="O257" s="312"/>
      <c r="P257" s="312"/>
      <c r="Q257" s="312"/>
      <c r="R257" s="312"/>
      <c r="S257" s="312"/>
      <c r="T257" s="312"/>
      <c r="U257" s="312"/>
      <c r="V257" s="312"/>
      <c r="W257" s="312"/>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c r="AS257" s="312"/>
      <c r="AT257" s="312"/>
      <c r="AU257" s="312"/>
      <c r="AV257" s="312"/>
    </row>
    <row r="258" spans="1:48">
      <c r="A258" s="371"/>
      <c r="B258" s="312"/>
      <c r="C258" s="312"/>
      <c r="D258" s="312"/>
      <c r="E258" s="370"/>
      <c r="F258" s="312"/>
      <c r="G258" s="312"/>
      <c r="H258" s="312"/>
      <c r="I258" s="312"/>
      <c r="J258" s="312"/>
      <c r="K258" s="312"/>
      <c r="L258" s="312"/>
      <c r="M258" s="312"/>
      <c r="N258" s="312"/>
      <c r="O258" s="312"/>
      <c r="P258" s="312"/>
      <c r="Q258" s="312"/>
      <c r="R258" s="312"/>
      <c r="S258" s="312"/>
      <c r="T258" s="312"/>
      <c r="U258" s="312"/>
      <c r="V258" s="312"/>
      <c r="W258" s="312"/>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c r="AS258" s="312"/>
      <c r="AT258" s="312"/>
      <c r="AU258" s="312"/>
      <c r="AV258" s="312"/>
    </row>
    <row r="259" spans="1:48">
      <c r="A259" s="371"/>
      <c r="B259" s="312"/>
      <c r="C259" s="312"/>
      <c r="D259" s="312"/>
      <c r="E259" s="370"/>
      <c r="F259" s="312"/>
      <c r="G259" s="312"/>
      <c r="H259" s="312"/>
      <c r="I259" s="312"/>
      <c r="J259" s="312"/>
      <c r="K259" s="312"/>
      <c r="L259" s="312"/>
      <c r="M259" s="312"/>
      <c r="N259" s="312"/>
      <c r="O259" s="312"/>
      <c r="P259" s="312"/>
      <c r="Q259" s="312"/>
      <c r="R259" s="312"/>
      <c r="S259" s="312"/>
      <c r="T259" s="312"/>
      <c r="U259" s="312"/>
      <c r="V259" s="312"/>
      <c r="W259" s="312"/>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c r="AS259" s="312"/>
      <c r="AT259" s="312"/>
      <c r="AU259" s="312"/>
      <c r="AV259" s="312"/>
    </row>
    <row r="260" spans="1:48">
      <c r="A260" s="371"/>
      <c r="B260" s="312"/>
      <c r="C260" s="312"/>
      <c r="D260" s="312"/>
      <c r="E260" s="370"/>
      <c r="F260" s="312"/>
      <c r="G260" s="312"/>
      <c r="H260" s="312"/>
      <c r="I260" s="312"/>
      <c r="J260" s="312"/>
      <c r="K260" s="312"/>
      <c r="L260" s="312"/>
      <c r="M260" s="312"/>
      <c r="N260" s="312"/>
      <c r="O260" s="312"/>
      <c r="P260" s="312"/>
      <c r="Q260" s="312"/>
      <c r="R260" s="312"/>
      <c r="S260" s="312"/>
      <c r="T260" s="312"/>
      <c r="U260" s="312"/>
      <c r="V260" s="312"/>
      <c r="W260" s="312"/>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c r="AS260" s="312"/>
      <c r="AT260" s="312"/>
      <c r="AU260" s="312"/>
      <c r="AV260" s="312"/>
    </row>
    <row r="261" spans="1:48">
      <c r="A261" s="371"/>
      <c r="B261" s="312"/>
      <c r="C261" s="312"/>
      <c r="D261" s="312"/>
      <c r="E261" s="370"/>
      <c r="F261" s="312"/>
      <c r="G261" s="312"/>
      <c r="H261" s="312"/>
      <c r="I261" s="312"/>
      <c r="J261" s="312"/>
      <c r="K261" s="312"/>
      <c r="L261" s="312"/>
      <c r="M261" s="312"/>
      <c r="N261" s="312"/>
      <c r="O261" s="312"/>
      <c r="P261" s="312"/>
      <c r="Q261" s="312"/>
      <c r="R261" s="312"/>
      <c r="S261" s="312"/>
      <c r="T261" s="312"/>
      <c r="U261" s="312"/>
      <c r="V261" s="312"/>
      <c r="W261" s="312"/>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c r="AS261" s="312"/>
      <c r="AT261" s="312"/>
      <c r="AU261" s="312"/>
      <c r="AV261" s="312"/>
    </row>
    <row r="262" spans="1:48">
      <c r="A262" s="371"/>
      <c r="B262" s="312"/>
      <c r="C262" s="312"/>
      <c r="D262" s="312"/>
      <c r="E262" s="370"/>
      <c r="F262" s="312"/>
      <c r="G262" s="312"/>
      <c r="H262" s="312"/>
      <c r="I262" s="312"/>
      <c r="J262" s="312"/>
      <c r="K262" s="312"/>
      <c r="L262" s="312"/>
      <c r="M262" s="312"/>
      <c r="N262" s="312"/>
      <c r="O262" s="312"/>
      <c r="P262" s="312"/>
      <c r="Q262" s="312"/>
      <c r="R262" s="312"/>
      <c r="S262" s="312"/>
      <c r="T262" s="312"/>
      <c r="U262" s="312"/>
      <c r="V262" s="312"/>
      <c r="W262" s="312"/>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c r="AS262" s="312"/>
      <c r="AT262" s="312"/>
      <c r="AU262" s="312"/>
      <c r="AV262" s="312"/>
    </row>
    <row r="263" spans="1:48">
      <c r="A263" s="371"/>
      <c r="B263" s="312"/>
      <c r="C263" s="312"/>
      <c r="D263" s="312"/>
      <c r="E263" s="370"/>
      <c r="F263" s="312"/>
      <c r="G263" s="312"/>
      <c r="H263" s="312"/>
      <c r="I263" s="312"/>
      <c r="J263" s="312"/>
      <c r="K263" s="312"/>
      <c r="L263" s="312"/>
      <c r="M263" s="312"/>
      <c r="N263" s="312"/>
      <c r="O263" s="312"/>
      <c r="P263" s="312"/>
      <c r="Q263" s="312"/>
      <c r="R263" s="312"/>
      <c r="S263" s="312"/>
      <c r="T263" s="312"/>
      <c r="U263" s="312"/>
      <c r="V263" s="312"/>
      <c r="W263" s="312"/>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c r="AS263" s="312"/>
      <c r="AT263" s="312"/>
      <c r="AU263" s="312"/>
      <c r="AV263" s="312"/>
    </row>
    <row r="264" spans="1:48">
      <c r="A264" s="371"/>
      <c r="B264" s="312"/>
      <c r="C264" s="312"/>
      <c r="D264" s="312"/>
      <c r="E264" s="370"/>
      <c r="F264" s="312"/>
      <c r="G264" s="312"/>
      <c r="H264" s="312"/>
      <c r="I264" s="312"/>
      <c r="J264" s="312"/>
      <c r="K264" s="312"/>
      <c r="L264" s="312"/>
      <c r="M264" s="312"/>
      <c r="N264" s="312"/>
      <c r="O264" s="312"/>
      <c r="P264" s="312"/>
      <c r="Q264" s="312"/>
      <c r="R264" s="312"/>
      <c r="S264" s="312"/>
      <c r="T264" s="312"/>
      <c r="U264" s="312"/>
      <c r="V264" s="312"/>
      <c r="W264" s="312"/>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c r="AS264" s="312"/>
      <c r="AT264" s="312"/>
      <c r="AU264" s="312"/>
      <c r="AV264" s="312"/>
    </row>
    <row r="265" spans="1:48">
      <c r="A265" s="371"/>
      <c r="B265" s="312"/>
      <c r="C265" s="312"/>
      <c r="D265" s="312"/>
      <c r="E265" s="370"/>
      <c r="F265" s="312"/>
      <c r="G265" s="312"/>
      <c r="H265" s="312"/>
      <c r="I265" s="312"/>
      <c r="J265" s="312"/>
      <c r="K265" s="312"/>
      <c r="L265" s="312"/>
      <c r="M265" s="312"/>
      <c r="N265" s="312"/>
      <c r="O265" s="312"/>
      <c r="P265" s="312"/>
      <c r="Q265" s="312"/>
      <c r="R265" s="312"/>
      <c r="S265" s="312"/>
      <c r="T265" s="312"/>
      <c r="U265" s="312"/>
      <c r="V265" s="312"/>
      <c r="W265" s="312"/>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c r="AS265" s="312"/>
      <c r="AT265" s="312"/>
      <c r="AU265" s="312"/>
      <c r="AV265" s="312"/>
    </row>
    <row r="266" spans="1:48">
      <c r="A266" s="371"/>
      <c r="B266" s="312"/>
      <c r="C266" s="312"/>
      <c r="D266" s="312"/>
      <c r="E266" s="370"/>
      <c r="F266" s="312"/>
      <c r="G266" s="312"/>
      <c r="H266" s="312"/>
      <c r="I266" s="312"/>
      <c r="J266" s="312"/>
      <c r="K266" s="312"/>
      <c r="L266" s="312"/>
      <c r="M266" s="312"/>
      <c r="N266" s="312"/>
      <c r="O266" s="312"/>
      <c r="P266" s="312"/>
      <c r="Q266" s="312"/>
      <c r="R266" s="312"/>
      <c r="S266" s="312"/>
      <c r="T266" s="312"/>
      <c r="U266" s="312"/>
      <c r="V266" s="312"/>
      <c r="W266" s="312"/>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c r="AS266" s="312"/>
      <c r="AT266" s="312"/>
      <c r="AU266" s="312"/>
      <c r="AV266" s="312"/>
    </row>
    <row r="267" spans="1:48">
      <c r="A267" s="371"/>
      <c r="B267" s="312"/>
      <c r="C267" s="312"/>
      <c r="D267" s="312"/>
      <c r="E267" s="370"/>
      <c r="F267" s="312"/>
      <c r="G267" s="312"/>
      <c r="H267" s="312"/>
      <c r="I267" s="312"/>
      <c r="J267" s="312"/>
      <c r="K267" s="312"/>
      <c r="L267" s="312"/>
      <c r="M267" s="312"/>
      <c r="N267" s="312"/>
      <c r="O267" s="312"/>
      <c r="P267" s="312"/>
      <c r="Q267" s="312"/>
      <c r="R267" s="312"/>
      <c r="S267" s="312"/>
      <c r="T267" s="312"/>
      <c r="U267" s="312"/>
      <c r="V267" s="312"/>
      <c r="W267" s="312"/>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c r="AS267" s="312"/>
      <c r="AT267" s="312"/>
      <c r="AU267" s="312"/>
      <c r="AV267" s="312"/>
    </row>
    <row r="268" spans="1:48">
      <c r="A268" s="371"/>
      <c r="B268" s="312"/>
      <c r="C268" s="312"/>
      <c r="D268" s="312"/>
      <c r="E268" s="370"/>
      <c r="F268" s="312"/>
      <c r="G268" s="312"/>
      <c r="H268" s="312"/>
      <c r="I268" s="312"/>
      <c r="J268" s="312"/>
      <c r="K268" s="312"/>
      <c r="L268" s="312"/>
      <c r="M268" s="312"/>
      <c r="N268" s="312"/>
      <c r="O268" s="312"/>
      <c r="P268" s="312"/>
      <c r="Q268" s="312"/>
      <c r="R268" s="312"/>
      <c r="S268" s="312"/>
      <c r="T268" s="312"/>
      <c r="U268" s="312"/>
      <c r="V268" s="312"/>
      <c r="W268" s="312"/>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c r="AS268" s="312"/>
      <c r="AT268" s="312"/>
      <c r="AU268" s="312"/>
      <c r="AV268" s="312"/>
    </row>
    <row r="269" spans="1:48">
      <c r="A269" s="371"/>
      <c r="B269" s="312"/>
      <c r="C269" s="312"/>
      <c r="D269" s="312"/>
      <c r="E269" s="370"/>
      <c r="F269" s="312"/>
      <c r="G269" s="312"/>
      <c r="H269" s="312"/>
      <c r="I269" s="312"/>
      <c r="J269" s="312"/>
      <c r="K269" s="312"/>
      <c r="L269" s="312"/>
      <c r="M269" s="312"/>
      <c r="N269" s="312"/>
      <c r="O269" s="312"/>
      <c r="P269" s="312"/>
      <c r="Q269" s="312"/>
      <c r="R269" s="312"/>
      <c r="S269" s="312"/>
      <c r="T269" s="312"/>
      <c r="U269" s="312"/>
      <c r="V269" s="312"/>
      <c r="W269" s="312"/>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c r="AS269" s="312"/>
      <c r="AT269" s="312"/>
      <c r="AU269" s="312"/>
      <c r="AV269" s="312"/>
    </row>
    <row r="270" spans="1:48">
      <c r="A270" s="371"/>
      <c r="B270" s="312"/>
      <c r="C270" s="312"/>
      <c r="D270" s="312"/>
      <c r="E270" s="370"/>
      <c r="F270" s="312"/>
      <c r="G270" s="312"/>
      <c r="H270" s="312"/>
      <c r="I270" s="312"/>
      <c r="J270" s="312"/>
      <c r="K270" s="312"/>
      <c r="L270" s="312"/>
      <c r="M270" s="312"/>
      <c r="N270" s="312"/>
      <c r="O270" s="312"/>
      <c r="P270" s="312"/>
      <c r="Q270" s="312"/>
      <c r="R270" s="312"/>
      <c r="S270" s="312"/>
      <c r="T270" s="312"/>
      <c r="U270" s="312"/>
      <c r="V270" s="312"/>
      <c r="W270" s="312"/>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c r="AS270" s="312"/>
      <c r="AT270" s="312"/>
      <c r="AU270" s="312"/>
      <c r="AV270" s="312"/>
    </row>
    <row r="271" spans="1:48">
      <c r="A271" s="371"/>
      <c r="B271" s="312"/>
      <c r="C271" s="312"/>
      <c r="D271" s="312"/>
      <c r="E271" s="370"/>
      <c r="F271" s="312"/>
      <c r="G271" s="312"/>
      <c r="H271" s="312"/>
      <c r="I271" s="312"/>
      <c r="J271" s="312"/>
      <c r="K271" s="312"/>
      <c r="L271" s="312"/>
      <c r="M271" s="312"/>
      <c r="N271" s="312"/>
      <c r="O271" s="312"/>
      <c r="P271" s="312"/>
      <c r="Q271" s="312"/>
      <c r="R271" s="312"/>
      <c r="S271" s="312"/>
      <c r="T271" s="312"/>
      <c r="U271" s="312"/>
      <c r="V271" s="312"/>
      <c r="W271" s="312"/>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c r="AS271" s="312"/>
      <c r="AT271" s="312"/>
      <c r="AU271" s="312"/>
      <c r="AV271" s="312"/>
    </row>
    <row r="272" spans="1:48">
      <c r="A272" s="371"/>
      <c r="B272" s="312"/>
      <c r="C272" s="312"/>
      <c r="D272" s="312"/>
      <c r="E272" s="370"/>
      <c r="F272" s="312"/>
      <c r="G272" s="312"/>
      <c r="H272" s="312"/>
      <c r="I272" s="312"/>
      <c r="J272" s="312"/>
      <c r="K272" s="312"/>
      <c r="L272" s="312"/>
      <c r="M272" s="312"/>
      <c r="N272" s="312"/>
      <c r="O272" s="312"/>
      <c r="P272" s="312"/>
      <c r="Q272" s="312"/>
      <c r="R272" s="312"/>
      <c r="S272" s="312"/>
      <c r="T272" s="312"/>
      <c r="U272" s="312"/>
      <c r="V272" s="312"/>
      <c r="W272" s="312"/>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c r="AS272" s="312"/>
      <c r="AT272" s="312"/>
      <c r="AU272" s="312"/>
      <c r="AV272" s="312"/>
    </row>
    <row r="273" spans="1:48">
      <c r="A273" s="371"/>
      <c r="B273" s="312"/>
      <c r="C273" s="312"/>
      <c r="D273" s="312"/>
      <c r="E273" s="370"/>
      <c r="F273" s="312"/>
      <c r="G273" s="312"/>
      <c r="H273" s="312"/>
      <c r="I273" s="312"/>
      <c r="J273" s="312"/>
      <c r="K273" s="312"/>
      <c r="L273" s="312"/>
      <c r="M273" s="312"/>
      <c r="N273" s="312"/>
      <c r="O273" s="312"/>
      <c r="P273" s="312"/>
      <c r="Q273" s="312"/>
      <c r="R273" s="312"/>
      <c r="S273" s="312"/>
      <c r="T273" s="312"/>
      <c r="U273" s="312"/>
      <c r="V273" s="312"/>
      <c r="W273" s="312"/>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c r="AS273" s="312"/>
      <c r="AT273" s="312"/>
      <c r="AU273" s="312"/>
      <c r="AV273" s="312"/>
    </row>
    <row r="274" spans="1:48">
      <c r="A274" s="371"/>
      <c r="B274" s="312"/>
      <c r="C274" s="312"/>
      <c r="D274" s="312"/>
      <c r="E274" s="370"/>
      <c r="F274" s="312"/>
      <c r="G274" s="312"/>
      <c r="H274" s="312"/>
      <c r="I274" s="312"/>
      <c r="J274" s="312"/>
      <c r="K274" s="312"/>
      <c r="L274" s="312"/>
      <c r="M274" s="312"/>
      <c r="N274" s="312"/>
      <c r="O274" s="312"/>
      <c r="P274" s="312"/>
      <c r="Q274" s="312"/>
      <c r="R274" s="312"/>
      <c r="S274" s="312"/>
      <c r="T274" s="312"/>
      <c r="U274" s="312"/>
      <c r="V274" s="312"/>
      <c r="W274" s="312"/>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c r="AS274" s="312"/>
      <c r="AT274" s="312"/>
      <c r="AU274" s="312"/>
      <c r="AV274" s="312"/>
    </row>
    <row r="275" spans="1:48">
      <c r="A275" s="371"/>
      <c r="B275" s="312"/>
      <c r="C275" s="312"/>
      <c r="D275" s="312"/>
      <c r="E275" s="370"/>
      <c r="F275" s="312"/>
      <c r="G275" s="312"/>
      <c r="H275" s="312"/>
      <c r="I275" s="312"/>
      <c r="J275" s="312"/>
      <c r="K275" s="312"/>
      <c r="L275" s="312"/>
      <c r="M275" s="312"/>
      <c r="N275" s="312"/>
      <c r="O275" s="312"/>
      <c r="P275" s="312"/>
      <c r="Q275" s="312"/>
      <c r="R275" s="312"/>
      <c r="S275" s="312"/>
      <c r="T275" s="312"/>
      <c r="U275" s="312"/>
      <c r="V275" s="312"/>
      <c r="W275" s="312"/>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c r="AS275" s="312"/>
      <c r="AT275" s="312"/>
      <c r="AU275" s="312"/>
      <c r="AV275" s="312"/>
    </row>
    <row r="276" spans="1:48">
      <c r="A276" s="371"/>
      <c r="B276" s="312"/>
      <c r="C276" s="312"/>
      <c r="D276" s="312"/>
      <c r="E276" s="370"/>
      <c r="F276" s="312"/>
      <c r="G276" s="312"/>
      <c r="H276" s="312"/>
      <c r="I276" s="312"/>
      <c r="J276" s="312"/>
      <c r="K276" s="312"/>
      <c r="L276" s="312"/>
      <c r="M276" s="312"/>
      <c r="N276" s="312"/>
      <c r="O276" s="312"/>
      <c r="P276" s="312"/>
      <c r="Q276" s="312"/>
      <c r="R276" s="312"/>
      <c r="S276" s="312"/>
      <c r="T276" s="312"/>
      <c r="U276" s="312"/>
      <c r="V276" s="312"/>
      <c r="W276" s="312"/>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c r="AS276" s="312"/>
      <c r="AT276" s="312"/>
      <c r="AU276" s="312"/>
      <c r="AV276" s="312"/>
    </row>
    <row r="277" spans="1:48">
      <c r="A277" s="371"/>
      <c r="B277" s="312"/>
      <c r="C277" s="312"/>
      <c r="D277" s="312"/>
      <c r="E277" s="370"/>
      <c r="F277" s="312"/>
      <c r="G277" s="312"/>
      <c r="H277" s="312"/>
      <c r="I277" s="312"/>
      <c r="J277" s="312"/>
      <c r="K277" s="312"/>
      <c r="L277" s="312"/>
      <c r="M277" s="312"/>
      <c r="N277" s="312"/>
      <c r="O277" s="312"/>
      <c r="P277" s="312"/>
      <c r="Q277" s="312"/>
      <c r="R277" s="312"/>
      <c r="S277" s="312"/>
      <c r="T277" s="312"/>
      <c r="U277" s="312"/>
      <c r="V277" s="312"/>
      <c r="W277" s="312"/>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c r="AS277" s="312"/>
      <c r="AT277" s="312"/>
      <c r="AU277" s="312"/>
      <c r="AV277" s="312"/>
    </row>
    <row r="278" spans="1:48">
      <c r="A278" s="371"/>
      <c r="B278" s="312"/>
      <c r="C278" s="312"/>
      <c r="D278" s="312"/>
      <c r="E278" s="370"/>
      <c r="F278" s="312"/>
      <c r="G278" s="312"/>
      <c r="H278" s="312"/>
      <c r="I278" s="312"/>
      <c r="J278" s="312"/>
      <c r="K278" s="312"/>
      <c r="L278" s="312"/>
      <c r="M278" s="312"/>
      <c r="N278" s="312"/>
      <c r="O278" s="312"/>
      <c r="P278" s="312"/>
      <c r="Q278" s="312"/>
      <c r="R278" s="312"/>
      <c r="S278" s="312"/>
      <c r="T278" s="312"/>
      <c r="U278" s="312"/>
      <c r="V278" s="312"/>
      <c r="W278" s="312"/>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c r="AS278" s="312"/>
      <c r="AT278" s="312"/>
      <c r="AU278" s="312"/>
      <c r="AV278" s="312"/>
    </row>
    <row r="279" spans="1:48">
      <c r="A279" s="371"/>
      <c r="B279" s="312"/>
      <c r="C279" s="312"/>
      <c r="D279" s="312"/>
      <c r="E279" s="370"/>
      <c r="F279" s="312"/>
      <c r="G279" s="312"/>
      <c r="H279" s="312"/>
      <c r="I279" s="312"/>
      <c r="J279" s="312"/>
      <c r="K279" s="312"/>
      <c r="L279" s="312"/>
      <c r="M279" s="312"/>
      <c r="N279" s="312"/>
      <c r="O279" s="312"/>
      <c r="P279" s="312"/>
      <c r="Q279" s="312"/>
      <c r="R279" s="312"/>
      <c r="S279" s="312"/>
      <c r="T279" s="312"/>
      <c r="U279" s="312"/>
      <c r="V279" s="312"/>
      <c r="W279" s="312"/>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c r="AS279" s="312"/>
      <c r="AT279" s="312"/>
      <c r="AU279" s="312"/>
      <c r="AV279" s="312"/>
    </row>
    <row r="280" spans="1:48">
      <c r="A280" s="371"/>
      <c r="B280" s="312"/>
      <c r="C280" s="312"/>
      <c r="D280" s="312"/>
      <c r="E280" s="370"/>
      <c r="F280" s="312"/>
      <c r="G280" s="312"/>
      <c r="H280" s="312"/>
      <c r="I280" s="312"/>
      <c r="J280" s="312"/>
      <c r="K280" s="312"/>
      <c r="L280" s="312"/>
      <c r="M280" s="312"/>
      <c r="N280" s="312"/>
      <c r="O280" s="312"/>
      <c r="P280" s="312"/>
      <c r="Q280" s="312"/>
      <c r="R280" s="312"/>
      <c r="S280" s="312"/>
      <c r="T280" s="312"/>
      <c r="U280" s="312"/>
      <c r="V280" s="312"/>
      <c r="W280" s="312"/>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c r="AS280" s="312"/>
      <c r="AT280" s="312"/>
      <c r="AU280" s="312"/>
      <c r="AV280" s="312"/>
    </row>
    <row r="281" spans="1:48">
      <c r="A281" s="371"/>
      <c r="B281" s="312"/>
      <c r="C281" s="312"/>
      <c r="D281" s="312"/>
      <c r="E281" s="370"/>
      <c r="F281" s="312"/>
      <c r="G281" s="312"/>
      <c r="H281" s="312"/>
      <c r="I281" s="312"/>
      <c r="J281" s="312"/>
      <c r="K281" s="312"/>
      <c r="L281" s="312"/>
      <c r="M281" s="312"/>
      <c r="N281" s="312"/>
      <c r="O281" s="312"/>
      <c r="P281" s="312"/>
      <c r="Q281" s="312"/>
      <c r="R281" s="312"/>
      <c r="S281" s="312"/>
      <c r="T281" s="312"/>
      <c r="U281" s="312"/>
      <c r="V281" s="312"/>
      <c r="W281" s="312"/>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c r="AS281" s="312"/>
      <c r="AT281" s="312"/>
      <c r="AU281" s="312"/>
      <c r="AV281" s="312"/>
    </row>
    <row r="282" spans="1:48">
      <c r="A282" s="371"/>
      <c r="B282" s="312"/>
      <c r="C282" s="312"/>
      <c r="D282" s="312"/>
      <c r="E282" s="370"/>
      <c r="F282" s="312"/>
      <c r="G282" s="312"/>
      <c r="H282" s="312"/>
      <c r="I282" s="312"/>
      <c r="J282" s="312"/>
      <c r="K282" s="312"/>
      <c r="L282" s="312"/>
      <c r="M282" s="312"/>
      <c r="N282" s="312"/>
      <c r="O282" s="312"/>
      <c r="P282" s="312"/>
      <c r="Q282" s="312"/>
      <c r="R282" s="312"/>
      <c r="S282" s="312"/>
      <c r="T282" s="312"/>
      <c r="U282" s="312"/>
      <c r="V282" s="312"/>
      <c r="W282" s="312"/>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c r="AS282" s="312"/>
      <c r="AT282" s="312"/>
      <c r="AU282" s="312"/>
      <c r="AV282" s="312"/>
    </row>
    <row r="283" spans="1:48">
      <c r="A283" s="371"/>
      <c r="B283" s="312"/>
      <c r="C283" s="312"/>
      <c r="D283" s="312"/>
      <c r="E283" s="370"/>
      <c r="F283" s="312"/>
      <c r="G283" s="312"/>
      <c r="H283" s="312"/>
      <c r="I283" s="312"/>
      <c r="J283" s="312"/>
      <c r="K283" s="312"/>
      <c r="L283" s="312"/>
      <c r="M283" s="312"/>
      <c r="N283" s="312"/>
      <c r="O283" s="312"/>
      <c r="P283" s="312"/>
      <c r="Q283" s="312"/>
      <c r="R283" s="312"/>
      <c r="S283" s="312"/>
      <c r="T283" s="312"/>
      <c r="U283" s="312"/>
      <c r="V283" s="312"/>
      <c r="W283" s="312"/>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c r="AS283" s="312"/>
      <c r="AT283" s="312"/>
      <c r="AU283" s="312"/>
      <c r="AV283" s="312"/>
    </row>
    <row r="284" spans="1:48">
      <c r="A284" s="371"/>
      <c r="B284" s="312"/>
      <c r="C284" s="312"/>
      <c r="D284" s="312"/>
      <c r="E284" s="370"/>
      <c r="F284" s="312"/>
      <c r="G284" s="312"/>
      <c r="H284" s="312"/>
      <c r="I284" s="312"/>
      <c r="J284" s="312"/>
      <c r="K284" s="312"/>
      <c r="L284" s="312"/>
      <c r="M284" s="312"/>
      <c r="N284" s="312"/>
      <c r="O284" s="312"/>
      <c r="P284" s="312"/>
      <c r="Q284" s="312"/>
      <c r="R284" s="312"/>
      <c r="S284" s="312"/>
      <c r="T284" s="312"/>
      <c r="U284" s="312"/>
      <c r="V284" s="312"/>
      <c r="W284" s="312"/>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c r="AS284" s="312"/>
      <c r="AT284" s="312"/>
      <c r="AU284" s="312"/>
      <c r="AV284" s="312"/>
    </row>
    <row r="285" spans="1:48">
      <c r="A285" s="371"/>
      <c r="B285" s="312"/>
      <c r="C285" s="312"/>
      <c r="D285" s="312"/>
      <c r="E285" s="370"/>
      <c r="F285" s="312"/>
      <c r="G285" s="312"/>
      <c r="H285" s="312"/>
      <c r="I285" s="312"/>
      <c r="J285" s="312"/>
      <c r="K285" s="312"/>
      <c r="L285" s="312"/>
      <c r="M285" s="312"/>
      <c r="N285" s="312"/>
      <c r="O285" s="312"/>
      <c r="P285" s="312"/>
      <c r="Q285" s="312"/>
      <c r="R285" s="312"/>
      <c r="S285" s="312"/>
      <c r="T285" s="312"/>
      <c r="U285" s="312"/>
      <c r="V285" s="312"/>
      <c r="W285" s="312"/>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c r="AS285" s="312"/>
      <c r="AT285" s="312"/>
      <c r="AU285" s="312"/>
      <c r="AV285" s="312"/>
    </row>
    <row r="286" spans="1:48">
      <c r="A286" s="371"/>
      <c r="B286" s="312"/>
      <c r="C286" s="312"/>
      <c r="D286" s="312"/>
      <c r="E286" s="370"/>
      <c r="F286" s="312"/>
      <c r="G286" s="312"/>
      <c r="H286" s="312"/>
      <c r="I286" s="312"/>
      <c r="J286" s="312"/>
      <c r="K286" s="312"/>
      <c r="L286" s="312"/>
      <c r="M286" s="312"/>
      <c r="N286" s="312"/>
      <c r="O286" s="312"/>
      <c r="P286" s="312"/>
      <c r="Q286" s="312"/>
      <c r="R286" s="312"/>
      <c r="S286" s="312"/>
      <c r="T286" s="312"/>
      <c r="U286" s="312"/>
      <c r="V286" s="312"/>
      <c r="W286" s="312"/>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c r="AS286" s="312"/>
      <c r="AT286" s="312"/>
      <c r="AU286" s="312"/>
      <c r="AV286" s="312"/>
    </row>
    <row r="287" spans="1:48">
      <c r="A287" s="371"/>
      <c r="B287" s="312"/>
      <c r="C287" s="312"/>
      <c r="D287" s="312"/>
      <c r="E287" s="370"/>
      <c r="F287" s="312"/>
      <c r="G287" s="312"/>
      <c r="H287" s="312"/>
      <c r="I287" s="312"/>
      <c r="J287" s="312"/>
      <c r="K287" s="312"/>
      <c r="L287" s="312"/>
      <c r="M287" s="312"/>
      <c r="N287" s="312"/>
      <c r="O287" s="312"/>
      <c r="P287" s="312"/>
      <c r="Q287" s="312"/>
      <c r="R287" s="312"/>
      <c r="S287" s="312"/>
      <c r="T287" s="312"/>
      <c r="U287" s="312"/>
      <c r="V287" s="312"/>
      <c r="W287" s="312"/>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c r="AS287" s="312"/>
      <c r="AT287" s="312"/>
      <c r="AU287" s="312"/>
      <c r="AV287" s="312"/>
    </row>
    <row r="288" spans="1:48">
      <c r="A288" s="371"/>
      <c r="B288" s="312"/>
      <c r="C288" s="312"/>
      <c r="D288" s="312"/>
      <c r="E288" s="370"/>
      <c r="F288" s="312"/>
      <c r="G288" s="312"/>
      <c r="H288" s="312"/>
      <c r="I288" s="312"/>
      <c r="J288" s="312"/>
      <c r="K288" s="312"/>
      <c r="L288" s="312"/>
      <c r="M288" s="312"/>
      <c r="N288" s="312"/>
      <c r="O288" s="312"/>
      <c r="P288" s="312"/>
      <c r="Q288" s="312"/>
      <c r="R288" s="312"/>
      <c r="S288" s="312"/>
      <c r="T288" s="312"/>
      <c r="U288" s="312"/>
      <c r="V288" s="312"/>
      <c r="W288" s="312"/>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c r="AS288" s="312"/>
      <c r="AT288" s="312"/>
      <c r="AU288" s="312"/>
      <c r="AV288" s="312"/>
    </row>
    <row r="289" spans="1:48">
      <c r="A289" s="371"/>
      <c r="B289" s="312"/>
      <c r="C289" s="312"/>
      <c r="D289" s="312"/>
      <c r="E289" s="370"/>
      <c r="F289" s="312"/>
      <c r="G289" s="312"/>
      <c r="H289" s="312"/>
      <c r="I289" s="312"/>
      <c r="J289" s="312"/>
      <c r="K289" s="312"/>
      <c r="L289" s="312"/>
      <c r="M289" s="312"/>
      <c r="N289" s="312"/>
      <c r="O289" s="312"/>
      <c r="P289" s="312"/>
      <c r="Q289" s="312"/>
      <c r="R289" s="312"/>
      <c r="S289" s="312"/>
      <c r="T289" s="312"/>
      <c r="U289" s="312"/>
      <c r="V289" s="312"/>
      <c r="W289" s="312"/>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c r="AS289" s="312"/>
      <c r="AT289" s="312"/>
      <c r="AU289" s="312"/>
      <c r="AV289" s="312"/>
    </row>
    <row r="290" spans="1:48">
      <c r="A290" s="371"/>
      <c r="B290" s="312"/>
      <c r="C290" s="312"/>
      <c r="D290" s="312"/>
      <c r="E290" s="370"/>
      <c r="F290" s="312"/>
      <c r="G290" s="312"/>
      <c r="H290" s="312"/>
      <c r="I290" s="312"/>
      <c r="J290" s="312"/>
      <c r="K290" s="312"/>
      <c r="L290" s="312"/>
      <c r="M290" s="312"/>
      <c r="N290" s="312"/>
      <c r="O290" s="312"/>
      <c r="P290" s="312"/>
      <c r="Q290" s="312"/>
      <c r="R290" s="312"/>
      <c r="S290" s="312"/>
      <c r="T290" s="312"/>
      <c r="U290" s="312"/>
      <c r="V290" s="312"/>
      <c r="W290" s="312"/>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c r="AS290" s="312"/>
      <c r="AT290" s="312"/>
      <c r="AU290" s="312"/>
      <c r="AV290" s="312"/>
    </row>
    <row r="291" spans="1:48">
      <c r="A291" s="371"/>
      <c r="B291" s="312"/>
      <c r="C291" s="312"/>
      <c r="D291" s="312"/>
      <c r="E291" s="370"/>
      <c r="F291" s="312"/>
      <c r="G291" s="312"/>
      <c r="H291" s="312"/>
      <c r="I291" s="312"/>
      <c r="J291" s="312"/>
      <c r="K291" s="312"/>
      <c r="L291" s="312"/>
      <c r="M291" s="312"/>
      <c r="N291" s="312"/>
      <c r="O291" s="312"/>
      <c r="P291" s="312"/>
      <c r="Q291" s="312"/>
      <c r="R291" s="312"/>
      <c r="S291" s="312"/>
      <c r="T291" s="312"/>
      <c r="U291" s="312"/>
      <c r="V291" s="312"/>
      <c r="W291" s="312"/>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c r="AS291" s="312"/>
      <c r="AT291" s="312"/>
      <c r="AU291" s="312"/>
      <c r="AV291" s="312"/>
    </row>
    <row r="292" spans="1:48">
      <c r="A292" s="371"/>
      <c r="B292" s="312"/>
      <c r="C292" s="312"/>
      <c r="D292" s="312"/>
      <c r="E292" s="370"/>
      <c r="F292" s="312"/>
      <c r="G292" s="312"/>
      <c r="H292" s="312"/>
      <c r="I292" s="312"/>
      <c r="J292" s="312"/>
      <c r="K292" s="312"/>
      <c r="L292" s="312"/>
      <c r="M292" s="312"/>
      <c r="N292" s="312"/>
      <c r="O292" s="312"/>
      <c r="P292" s="312"/>
      <c r="Q292" s="312"/>
      <c r="R292" s="312"/>
      <c r="S292" s="312"/>
      <c r="T292" s="312"/>
      <c r="U292" s="312"/>
      <c r="V292" s="312"/>
      <c r="W292" s="312"/>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c r="AS292" s="312"/>
      <c r="AT292" s="312"/>
      <c r="AU292" s="312"/>
      <c r="AV292" s="312"/>
    </row>
    <row r="293" spans="1:48">
      <c r="A293" s="371"/>
      <c r="B293" s="312"/>
      <c r="C293" s="312"/>
      <c r="D293" s="312"/>
      <c r="E293" s="370"/>
      <c r="F293" s="312"/>
      <c r="G293" s="312"/>
      <c r="H293" s="312"/>
      <c r="I293" s="312"/>
      <c r="J293" s="312"/>
      <c r="K293" s="312"/>
      <c r="L293" s="312"/>
      <c r="M293" s="312"/>
      <c r="N293" s="312"/>
      <c r="O293" s="312"/>
      <c r="P293" s="312"/>
      <c r="Q293" s="312"/>
      <c r="R293" s="312"/>
      <c r="S293" s="312"/>
      <c r="T293" s="312"/>
      <c r="U293" s="312"/>
      <c r="V293" s="312"/>
      <c r="W293" s="312"/>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c r="AS293" s="312"/>
      <c r="AT293" s="312"/>
      <c r="AU293" s="312"/>
      <c r="AV293" s="312"/>
    </row>
    <row r="294" spans="1:48">
      <c r="A294" s="371"/>
      <c r="B294" s="312"/>
      <c r="C294" s="312"/>
      <c r="D294" s="312"/>
      <c r="E294" s="370"/>
      <c r="F294" s="312"/>
      <c r="G294" s="312"/>
      <c r="H294" s="312"/>
      <c r="I294" s="312"/>
      <c r="J294" s="312"/>
      <c r="K294" s="312"/>
      <c r="L294" s="312"/>
      <c r="M294" s="312"/>
      <c r="N294" s="312"/>
      <c r="O294" s="312"/>
      <c r="P294" s="312"/>
      <c r="Q294" s="312"/>
      <c r="R294" s="312"/>
      <c r="S294" s="312"/>
      <c r="T294" s="312"/>
      <c r="U294" s="312"/>
      <c r="V294" s="312"/>
      <c r="W294" s="312"/>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c r="AS294" s="312"/>
      <c r="AT294" s="312"/>
      <c r="AU294" s="312"/>
      <c r="AV294" s="312"/>
    </row>
    <row r="295" spans="1:48">
      <c r="A295" s="371"/>
      <c r="B295" s="312"/>
      <c r="C295" s="312"/>
      <c r="D295" s="312"/>
      <c r="E295" s="370"/>
      <c r="F295" s="312"/>
      <c r="G295" s="312"/>
      <c r="H295" s="312"/>
      <c r="I295" s="312"/>
      <c r="J295" s="312"/>
      <c r="K295" s="312"/>
      <c r="L295" s="312"/>
      <c r="M295" s="312"/>
      <c r="N295" s="312"/>
      <c r="O295" s="312"/>
      <c r="P295" s="312"/>
      <c r="Q295" s="312"/>
      <c r="R295" s="312"/>
      <c r="S295" s="312"/>
      <c r="T295" s="312"/>
      <c r="U295" s="312"/>
      <c r="V295" s="312"/>
      <c r="W295" s="312"/>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c r="AS295" s="312"/>
      <c r="AT295" s="312"/>
      <c r="AU295" s="312"/>
      <c r="AV295" s="312"/>
    </row>
    <row r="296" spans="1:48">
      <c r="A296" s="371"/>
      <c r="B296" s="312"/>
      <c r="C296" s="312"/>
      <c r="D296" s="312"/>
      <c r="E296" s="370"/>
      <c r="F296" s="312"/>
      <c r="G296" s="312"/>
      <c r="H296" s="312"/>
      <c r="I296" s="312"/>
      <c r="J296" s="312"/>
      <c r="K296" s="312"/>
      <c r="L296" s="312"/>
      <c r="M296" s="312"/>
      <c r="N296" s="312"/>
      <c r="O296" s="312"/>
      <c r="P296" s="312"/>
      <c r="Q296" s="312"/>
      <c r="R296" s="312"/>
      <c r="S296" s="312"/>
      <c r="T296" s="312"/>
      <c r="U296" s="312"/>
      <c r="V296" s="312"/>
      <c r="W296" s="312"/>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c r="AS296" s="312"/>
      <c r="AT296" s="312"/>
      <c r="AU296" s="312"/>
      <c r="AV296" s="312"/>
    </row>
    <row r="297" spans="1:48">
      <c r="A297" s="371"/>
      <c r="B297" s="312"/>
      <c r="C297" s="312"/>
      <c r="D297" s="312"/>
      <c r="E297" s="370"/>
      <c r="F297" s="312"/>
      <c r="G297" s="312"/>
      <c r="H297" s="312"/>
      <c r="I297" s="312"/>
      <c r="J297" s="312"/>
      <c r="K297" s="312"/>
      <c r="L297" s="312"/>
      <c r="M297" s="312"/>
      <c r="N297" s="312"/>
      <c r="O297" s="312"/>
      <c r="P297" s="312"/>
      <c r="Q297" s="312"/>
      <c r="R297" s="312"/>
      <c r="S297" s="312"/>
      <c r="T297" s="312"/>
      <c r="U297" s="312"/>
      <c r="V297" s="312"/>
      <c r="W297" s="312"/>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c r="AS297" s="312"/>
      <c r="AT297" s="312"/>
      <c r="AU297" s="312"/>
      <c r="AV297" s="312"/>
    </row>
    <row r="298" spans="1:48">
      <c r="A298" s="371"/>
      <c r="B298" s="312"/>
      <c r="C298" s="312"/>
      <c r="D298" s="312"/>
      <c r="E298" s="370"/>
      <c r="F298" s="312"/>
      <c r="G298" s="312"/>
      <c r="H298" s="312"/>
      <c r="I298" s="312"/>
      <c r="J298" s="312"/>
      <c r="K298" s="312"/>
      <c r="L298" s="312"/>
      <c r="M298" s="312"/>
      <c r="N298" s="312"/>
      <c r="O298" s="312"/>
      <c r="P298" s="312"/>
      <c r="Q298" s="312"/>
      <c r="R298" s="312"/>
      <c r="S298" s="312"/>
      <c r="T298" s="312"/>
      <c r="U298" s="312"/>
      <c r="V298" s="312"/>
      <c r="W298" s="312"/>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c r="AS298" s="312"/>
      <c r="AT298" s="312"/>
      <c r="AU298" s="312"/>
      <c r="AV298" s="312"/>
    </row>
    <row r="299" spans="1:48">
      <c r="A299" s="371"/>
      <c r="B299" s="312"/>
      <c r="C299" s="312"/>
      <c r="D299" s="312"/>
      <c r="E299" s="370"/>
      <c r="F299" s="312"/>
      <c r="G299" s="312"/>
      <c r="H299" s="312"/>
      <c r="I299" s="312"/>
      <c r="J299" s="312"/>
      <c r="K299" s="312"/>
      <c r="L299" s="312"/>
      <c r="M299" s="312"/>
      <c r="N299" s="312"/>
      <c r="O299" s="312"/>
      <c r="P299" s="312"/>
      <c r="Q299" s="312"/>
      <c r="R299" s="312"/>
      <c r="S299" s="312"/>
      <c r="T299" s="312"/>
      <c r="U299" s="312"/>
      <c r="V299" s="312"/>
      <c r="W299" s="312"/>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c r="AS299" s="312"/>
      <c r="AT299" s="312"/>
      <c r="AU299" s="312"/>
      <c r="AV299" s="312"/>
    </row>
    <row r="300" spans="1:48">
      <c r="A300" s="371"/>
      <c r="B300" s="312"/>
      <c r="C300" s="312"/>
      <c r="D300" s="312"/>
      <c r="E300" s="370"/>
      <c r="F300" s="312"/>
      <c r="G300" s="312"/>
      <c r="H300" s="312"/>
      <c r="I300" s="312"/>
      <c r="J300" s="312"/>
      <c r="K300" s="312"/>
      <c r="L300" s="312"/>
      <c r="M300" s="312"/>
      <c r="N300" s="312"/>
      <c r="O300" s="312"/>
      <c r="P300" s="312"/>
      <c r="Q300" s="312"/>
      <c r="R300" s="312"/>
      <c r="S300" s="312"/>
      <c r="T300" s="312"/>
      <c r="U300" s="312"/>
      <c r="V300" s="312"/>
      <c r="W300" s="312"/>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c r="AS300" s="312"/>
      <c r="AT300" s="312"/>
      <c r="AU300" s="312"/>
      <c r="AV300" s="312"/>
    </row>
    <row r="301" spans="1:48">
      <c r="A301" s="371"/>
      <c r="B301" s="312"/>
      <c r="C301" s="312"/>
      <c r="D301" s="312"/>
      <c r="E301" s="370"/>
      <c r="F301" s="312"/>
      <c r="G301" s="312"/>
      <c r="H301" s="312"/>
      <c r="I301" s="312"/>
      <c r="J301" s="312"/>
      <c r="K301" s="312"/>
      <c r="L301" s="312"/>
      <c r="M301" s="312"/>
      <c r="N301" s="312"/>
      <c r="O301" s="312"/>
      <c r="P301" s="312"/>
      <c r="Q301" s="312"/>
      <c r="R301" s="312"/>
      <c r="S301" s="312"/>
      <c r="T301" s="312"/>
      <c r="U301" s="312"/>
      <c r="V301" s="312"/>
      <c r="W301" s="312"/>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c r="AS301" s="312"/>
      <c r="AT301" s="312"/>
      <c r="AU301" s="312"/>
      <c r="AV301" s="312"/>
    </row>
    <row r="302" spans="1:48">
      <c r="A302" s="371"/>
      <c r="B302" s="312"/>
      <c r="C302" s="312"/>
      <c r="D302" s="312"/>
      <c r="E302" s="370"/>
      <c r="F302" s="312"/>
      <c r="G302" s="312"/>
      <c r="H302" s="312"/>
      <c r="I302" s="312"/>
      <c r="J302" s="312"/>
      <c r="K302" s="312"/>
      <c r="L302" s="312"/>
      <c r="M302" s="312"/>
      <c r="N302" s="312"/>
      <c r="O302" s="312"/>
      <c r="P302" s="312"/>
      <c r="Q302" s="312"/>
      <c r="R302" s="312"/>
      <c r="S302" s="312"/>
      <c r="T302" s="312"/>
      <c r="U302" s="312"/>
      <c r="V302" s="312"/>
      <c r="W302" s="312"/>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c r="AS302" s="312"/>
      <c r="AT302" s="312"/>
      <c r="AU302" s="312"/>
      <c r="AV302" s="312"/>
    </row>
    <row r="303" spans="1:48">
      <c r="A303" s="371"/>
      <c r="B303" s="312"/>
      <c r="C303" s="312"/>
      <c r="D303" s="312"/>
      <c r="E303" s="370"/>
      <c r="F303" s="312"/>
      <c r="G303" s="312"/>
      <c r="H303" s="312"/>
      <c r="I303" s="312"/>
      <c r="J303" s="312"/>
      <c r="K303" s="312"/>
      <c r="L303" s="312"/>
      <c r="M303" s="312"/>
      <c r="N303" s="312"/>
      <c r="O303" s="312"/>
      <c r="P303" s="312"/>
      <c r="Q303" s="312"/>
      <c r="R303" s="312"/>
      <c r="S303" s="312"/>
      <c r="T303" s="312"/>
      <c r="U303" s="312"/>
      <c r="V303" s="312"/>
      <c r="W303" s="312"/>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c r="AS303" s="312"/>
      <c r="AT303" s="312"/>
      <c r="AU303" s="312"/>
      <c r="AV303" s="312"/>
    </row>
    <row r="304" spans="1:48">
      <c r="A304" s="371"/>
      <c r="B304" s="312"/>
      <c r="C304" s="312"/>
      <c r="D304" s="312"/>
      <c r="E304" s="370"/>
      <c r="F304" s="312"/>
      <c r="G304" s="312"/>
      <c r="H304" s="312"/>
      <c r="I304" s="312"/>
      <c r="J304" s="312"/>
      <c r="K304" s="312"/>
      <c r="L304" s="312"/>
      <c r="M304" s="312"/>
      <c r="N304" s="312"/>
      <c r="O304" s="312"/>
      <c r="P304" s="312"/>
      <c r="Q304" s="312"/>
      <c r="R304" s="312"/>
      <c r="S304" s="312"/>
      <c r="T304" s="312"/>
      <c r="U304" s="312"/>
      <c r="V304" s="312"/>
      <c r="W304" s="312"/>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c r="AS304" s="312"/>
      <c r="AT304" s="312"/>
      <c r="AU304" s="312"/>
      <c r="AV304" s="312"/>
    </row>
    <row r="305" spans="1:48">
      <c r="A305" s="371"/>
      <c r="B305" s="312"/>
      <c r="C305" s="312"/>
      <c r="D305" s="312"/>
      <c r="E305" s="370"/>
      <c r="F305" s="312"/>
      <c r="G305" s="312"/>
      <c r="H305" s="312"/>
      <c r="I305" s="312"/>
      <c r="J305" s="312"/>
      <c r="K305" s="312"/>
      <c r="L305" s="312"/>
      <c r="M305" s="312"/>
      <c r="N305" s="312"/>
      <c r="O305" s="312"/>
      <c r="P305" s="312"/>
      <c r="Q305" s="312"/>
      <c r="R305" s="312"/>
      <c r="S305" s="312"/>
      <c r="T305" s="312"/>
      <c r="U305" s="312"/>
      <c r="V305" s="312"/>
      <c r="W305" s="312"/>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c r="AS305" s="312"/>
      <c r="AT305" s="312"/>
      <c r="AU305" s="312"/>
      <c r="AV305" s="312"/>
    </row>
    <row r="306" spans="1:48">
      <c r="A306" s="371"/>
      <c r="B306" s="312"/>
      <c r="C306" s="312"/>
      <c r="D306" s="312"/>
      <c r="E306" s="370"/>
      <c r="F306" s="312"/>
      <c r="G306" s="312"/>
      <c r="H306" s="312"/>
      <c r="I306" s="312"/>
      <c r="J306" s="312"/>
      <c r="K306" s="312"/>
      <c r="L306" s="312"/>
      <c r="M306" s="312"/>
      <c r="N306" s="312"/>
      <c r="O306" s="312"/>
      <c r="P306" s="312"/>
      <c r="Q306" s="312"/>
      <c r="R306" s="312"/>
      <c r="S306" s="312"/>
      <c r="T306" s="312"/>
      <c r="U306" s="312"/>
      <c r="V306" s="312"/>
      <c r="W306" s="312"/>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c r="AS306" s="312"/>
      <c r="AT306" s="312"/>
      <c r="AU306" s="312"/>
      <c r="AV306" s="312"/>
    </row>
    <row r="307" spans="1:48">
      <c r="A307" s="371"/>
      <c r="B307" s="312"/>
      <c r="C307" s="312"/>
      <c r="D307" s="312"/>
      <c r="E307" s="370"/>
      <c r="F307" s="312"/>
      <c r="G307" s="312"/>
      <c r="H307" s="312"/>
      <c r="I307" s="312"/>
      <c r="J307" s="312"/>
      <c r="K307" s="312"/>
      <c r="L307" s="312"/>
      <c r="M307" s="312"/>
      <c r="N307" s="312"/>
      <c r="O307" s="312"/>
      <c r="P307" s="312"/>
      <c r="Q307" s="312"/>
      <c r="R307" s="312"/>
      <c r="S307" s="312"/>
      <c r="T307" s="312"/>
      <c r="U307" s="312"/>
      <c r="V307" s="312"/>
      <c r="W307" s="312"/>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c r="AS307" s="312"/>
      <c r="AT307" s="312"/>
      <c r="AU307" s="312"/>
      <c r="AV307" s="312"/>
    </row>
    <row r="308" spans="1:48">
      <c r="A308" s="371"/>
      <c r="B308" s="312"/>
      <c r="C308" s="312"/>
      <c r="D308" s="312"/>
      <c r="E308" s="370"/>
      <c r="F308" s="312"/>
      <c r="G308" s="312"/>
      <c r="H308" s="312"/>
      <c r="I308" s="312"/>
      <c r="J308" s="312"/>
      <c r="K308" s="312"/>
      <c r="L308" s="312"/>
      <c r="M308" s="312"/>
      <c r="N308" s="312"/>
      <c r="O308" s="312"/>
      <c r="P308" s="312"/>
      <c r="Q308" s="312"/>
      <c r="R308" s="312"/>
      <c r="S308" s="312"/>
      <c r="T308" s="312"/>
      <c r="U308" s="312"/>
      <c r="V308" s="312"/>
      <c r="W308" s="312"/>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c r="AS308" s="312"/>
      <c r="AT308" s="312"/>
      <c r="AU308" s="312"/>
      <c r="AV308" s="312"/>
    </row>
    <row r="309" spans="1:48">
      <c r="A309" s="371"/>
      <c r="B309" s="312"/>
      <c r="C309" s="312"/>
      <c r="D309" s="312"/>
      <c r="E309" s="370"/>
      <c r="F309" s="312"/>
      <c r="G309" s="312"/>
      <c r="H309" s="312"/>
      <c r="I309" s="312"/>
      <c r="J309" s="312"/>
      <c r="K309" s="312"/>
      <c r="L309" s="312"/>
      <c r="M309" s="312"/>
      <c r="N309" s="312"/>
      <c r="O309" s="312"/>
      <c r="P309" s="312"/>
      <c r="Q309" s="312"/>
      <c r="R309" s="312"/>
      <c r="S309" s="312"/>
      <c r="T309" s="312"/>
      <c r="U309" s="312"/>
      <c r="V309" s="312"/>
      <c r="W309" s="312"/>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c r="AS309" s="312"/>
      <c r="AT309" s="312"/>
      <c r="AU309" s="312"/>
      <c r="AV309" s="312"/>
    </row>
    <row r="310" spans="1:48">
      <c r="A310" s="371"/>
      <c r="B310" s="312"/>
      <c r="C310" s="312"/>
      <c r="D310" s="312"/>
      <c r="E310" s="370"/>
      <c r="F310" s="312"/>
      <c r="G310" s="312"/>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row>
    <row r="311" spans="1:48">
      <c r="A311" s="371"/>
      <c r="B311" s="312"/>
      <c r="C311" s="312"/>
      <c r="D311" s="312"/>
      <c r="E311" s="370"/>
      <c r="F311" s="312"/>
      <c r="G311" s="312"/>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row>
    <row r="312" spans="1:48">
      <c r="A312" s="371"/>
      <c r="B312" s="312"/>
      <c r="C312" s="312"/>
      <c r="D312" s="312"/>
      <c r="E312" s="370"/>
      <c r="F312" s="312"/>
      <c r="G312" s="312"/>
      <c r="H312" s="312"/>
      <c r="I312" s="312"/>
      <c r="J312" s="312"/>
      <c r="K312" s="312"/>
      <c r="L312" s="312"/>
      <c r="M312" s="312"/>
      <c r="N312" s="312"/>
      <c r="O312" s="312"/>
      <c r="P312" s="312"/>
      <c r="Q312" s="312"/>
      <c r="R312" s="312"/>
      <c r="S312" s="312"/>
      <c r="T312" s="312"/>
      <c r="U312" s="312"/>
      <c r="V312" s="312"/>
      <c r="W312" s="312"/>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c r="AS312" s="312"/>
      <c r="AT312" s="312"/>
      <c r="AU312" s="312"/>
      <c r="AV312" s="312"/>
    </row>
    <row r="313" spans="1:48">
      <c r="A313" s="371"/>
      <c r="B313" s="312"/>
      <c r="C313" s="312"/>
      <c r="D313" s="312"/>
      <c r="E313" s="370"/>
      <c r="F313" s="312"/>
      <c r="G313" s="312"/>
      <c r="H313" s="312"/>
      <c r="I313" s="312"/>
      <c r="J313" s="312"/>
      <c r="K313" s="312"/>
      <c r="L313" s="312"/>
      <c r="M313" s="312"/>
      <c r="N313" s="312"/>
      <c r="O313" s="312"/>
      <c r="P313" s="312"/>
      <c r="Q313" s="312"/>
      <c r="R313" s="312"/>
      <c r="S313" s="312"/>
      <c r="T313" s="312"/>
      <c r="U313" s="312"/>
      <c r="V313" s="312"/>
      <c r="W313" s="312"/>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c r="AS313" s="312"/>
      <c r="AT313" s="312"/>
      <c r="AU313" s="312"/>
      <c r="AV313" s="312"/>
    </row>
    <row r="314" spans="1:48">
      <c r="A314" s="371"/>
      <c r="B314" s="312"/>
      <c r="C314" s="312"/>
      <c r="D314" s="312"/>
      <c r="E314" s="370"/>
      <c r="F314" s="312"/>
      <c r="G314" s="312"/>
      <c r="H314" s="312"/>
      <c r="I314" s="312"/>
      <c r="J314" s="312"/>
      <c r="K314" s="312"/>
      <c r="L314" s="312"/>
      <c r="M314" s="312"/>
      <c r="N314" s="312"/>
      <c r="O314" s="312"/>
      <c r="P314" s="312"/>
      <c r="Q314" s="312"/>
      <c r="R314" s="312"/>
      <c r="S314" s="312"/>
      <c r="T314" s="312"/>
      <c r="U314" s="312"/>
      <c r="V314" s="312"/>
      <c r="W314" s="312"/>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c r="AS314" s="312"/>
      <c r="AT314" s="312"/>
      <c r="AU314" s="312"/>
      <c r="AV314" s="312"/>
    </row>
    <row r="315" spans="1:48">
      <c r="A315" s="371"/>
      <c r="B315" s="312"/>
      <c r="C315" s="312"/>
      <c r="D315" s="312"/>
      <c r="E315" s="370"/>
      <c r="F315" s="312"/>
      <c r="G315" s="312"/>
      <c r="H315" s="312"/>
      <c r="I315" s="312"/>
      <c r="J315" s="312"/>
      <c r="K315" s="312"/>
      <c r="L315" s="312"/>
      <c r="M315" s="312"/>
      <c r="N315" s="312"/>
      <c r="O315" s="312"/>
      <c r="P315" s="312"/>
      <c r="Q315" s="312"/>
      <c r="R315" s="312"/>
      <c r="S315" s="312"/>
      <c r="T315" s="312"/>
      <c r="U315" s="312"/>
      <c r="V315" s="312"/>
      <c r="W315" s="312"/>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c r="AS315" s="312"/>
      <c r="AT315" s="312"/>
      <c r="AU315" s="312"/>
      <c r="AV315" s="312"/>
    </row>
    <row r="316" spans="1:48">
      <c r="A316" s="371"/>
      <c r="B316" s="312"/>
      <c r="C316" s="312"/>
      <c r="D316" s="312"/>
      <c r="E316" s="370"/>
      <c r="F316" s="312"/>
      <c r="G316" s="312"/>
      <c r="H316" s="312"/>
      <c r="I316" s="312"/>
      <c r="J316" s="312"/>
      <c r="K316" s="312"/>
      <c r="L316" s="312"/>
      <c r="M316" s="312"/>
      <c r="N316" s="312"/>
      <c r="O316" s="312"/>
      <c r="P316" s="312"/>
      <c r="Q316" s="312"/>
      <c r="R316" s="312"/>
      <c r="S316" s="312"/>
      <c r="T316" s="312"/>
      <c r="U316" s="312"/>
      <c r="V316" s="312"/>
      <c r="W316" s="312"/>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c r="AS316" s="312"/>
      <c r="AT316" s="312"/>
      <c r="AU316" s="312"/>
      <c r="AV316" s="312"/>
    </row>
    <row r="317" spans="1:48">
      <c r="A317" s="371"/>
      <c r="B317" s="312"/>
      <c r="C317" s="312"/>
      <c r="D317" s="312"/>
      <c r="E317" s="370"/>
      <c r="F317" s="312"/>
      <c r="G317" s="312"/>
      <c r="H317" s="312"/>
      <c r="I317" s="312"/>
      <c r="J317" s="312"/>
      <c r="K317" s="312"/>
      <c r="L317" s="312"/>
      <c r="M317" s="312"/>
      <c r="N317" s="312"/>
      <c r="O317" s="312"/>
      <c r="P317" s="312"/>
      <c r="Q317" s="312"/>
      <c r="R317" s="312"/>
      <c r="S317" s="312"/>
      <c r="T317" s="312"/>
      <c r="U317" s="312"/>
      <c r="V317" s="312"/>
      <c r="W317" s="312"/>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c r="AS317" s="312"/>
      <c r="AT317" s="312"/>
      <c r="AU317" s="312"/>
      <c r="AV317" s="312"/>
    </row>
    <row r="318" spans="1:48">
      <c r="A318" s="371"/>
      <c r="B318" s="312"/>
      <c r="C318" s="312"/>
      <c r="D318" s="312"/>
      <c r="E318" s="370"/>
      <c r="F318" s="312"/>
      <c r="G318" s="312"/>
      <c r="H318" s="312"/>
      <c r="I318" s="312"/>
      <c r="J318" s="312"/>
      <c r="K318" s="312"/>
      <c r="L318" s="312"/>
      <c r="M318" s="312"/>
      <c r="N318" s="312"/>
      <c r="O318" s="312"/>
      <c r="P318" s="312"/>
      <c r="Q318" s="312"/>
      <c r="R318" s="312"/>
      <c r="S318" s="312"/>
      <c r="T318" s="312"/>
      <c r="U318" s="312"/>
      <c r="V318" s="312"/>
      <c r="W318" s="312"/>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c r="AS318" s="312"/>
      <c r="AT318" s="312"/>
      <c r="AU318" s="312"/>
      <c r="AV318" s="312"/>
    </row>
    <row r="319" spans="1:48">
      <c r="A319" s="371"/>
      <c r="B319" s="312"/>
      <c r="C319" s="312"/>
      <c r="D319" s="312"/>
      <c r="E319" s="370"/>
      <c r="F319" s="312"/>
      <c r="G319" s="312"/>
      <c r="H319" s="312"/>
      <c r="I319" s="312"/>
      <c r="J319" s="312"/>
      <c r="K319" s="312"/>
      <c r="L319" s="312"/>
      <c r="M319" s="312"/>
      <c r="N319" s="312"/>
      <c r="O319" s="312"/>
      <c r="P319" s="312"/>
      <c r="Q319" s="312"/>
      <c r="R319" s="312"/>
      <c r="S319" s="312"/>
      <c r="T319" s="312"/>
      <c r="U319" s="312"/>
      <c r="V319" s="312"/>
      <c r="W319" s="312"/>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c r="AS319" s="312"/>
      <c r="AT319" s="312"/>
      <c r="AU319" s="312"/>
      <c r="AV319" s="312"/>
    </row>
    <row r="320" spans="1:48">
      <c r="A320" s="371"/>
      <c r="B320" s="312"/>
      <c r="C320" s="312"/>
      <c r="D320" s="312"/>
      <c r="E320" s="370"/>
      <c r="F320" s="312"/>
      <c r="G320" s="312"/>
      <c r="H320" s="312"/>
      <c r="I320" s="312"/>
      <c r="J320" s="312"/>
      <c r="K320" s="312"/>
      <c r="L320" s="312"/>
      <c r="M320" s="312"/>
      <c r="N320" s="312"/>
      <c r="O320" s="312"/>
      <c r="P320" s="312"/>
      <c r="Q320" s="312"/>
      <c r="R320" s="312"/>
      <c r="S320" s="312"/>
      <c r="T320" s="312"/>
      <c r="U320" s="312"/>
      <c r="V320" s="312"/>
      <c r="W320" s="312"/>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c r="AS320" s="312"/>
      <c r="AT320" s="312"/>
      <c r="AU320" s="312"/>
      <c r="AV320" s="312"/>
    </row>
    <row r="321" spans="1:48">
      <c r="A321" s="371"/>
      <c r="B321" s="312"/>
      <c r="C321" s="312"/>
      <c r="D321" s="312"/>
      <c r="E321" s="370"/>
      <c r="F321" s="312"/>
      <c r="G321" s="312"/>
      <c r="H321" s="312"/>
      <c r="I321" s="312"/>
      <c r="J321" s="312"/>
      <c r="K321" s="312"/>
      <c r="L321" s="312"/>
      <c r="M321" s="312"/>
      <c r="N321" s="312"/>
      <c r="O321" s="312"/>
      <c r="P321" s="312"/>
      <c r="Q321" s="312"/>
      <c r="R321" s="312"/>
      <c r="S321" s="312"/>
      <c r="T321" s="312"/>
      <c r="U321" s="312"/>
      <c r="V321" s="312"/>
      <c r="W321" s="312"/>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c r="AS321" s="312"/>
      <c r="AT321" s="312"/>
      <c r="AU321" s="312"/>
      <c r="AV321" s="312"/>
    </row>
    <row r="322" spans="1:48">
      <c r="A322" s="371"/>
      <c r="B322" s="312"/>
      <c r="C322" s="312"/>
      <c r="D322" s="312"/>
      <c r="E322" s="370"/>
      <c r="F322" s="312"/>
      <c r="G322" s="312"/>
      <c r="H322" s="312"/>
      <c r="I322" s="312"/>
      <c r="J322" s="312"/>
      <c r="K322" s="312"/>
      <c r="L322" s="312"/>
      <c r="M322" s="312"/>
      <c r="N322" s="312"/>
      <c r="O322" s="312"/>
      <c r="P322" s="312"/>
      <c r="Q322" s="312"/>
      <c r="R322" s="312"/>
      <c r="S322" s="312"/>
      <c r="T322" s="312"/>
      <c r="U322" s="312"/>
      <c r="V322" s="312"/>
      <c r="W322" s="312"/>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c r="AS322" s="312"/>
      <c r="AT322" s="312"/>
      <c r="AU322" s="312"/>
      <c r="AV322" s="312"/>
    </row>
    <row r="323" spans="1:48">
      <c r="A323" s="371"/>
      <c r="B323" s="312"/>
      <c r="C323" s="312"/>
      <c r="D323" s="312"/>
      <c r="E323" s="370"/>
      <c r="F323" s="312"/>
      <c r="G323" s="312"/>
      <c r="H323" s="312"/>
      <c r="I323" s="312"/>
      <c r="J323" s="312"/>
      <c r="K323" s="312"/>
      <c r="L323" s="312"/>
      <c r="M323" s="312"/>
      <c r="N323" s="312"/>
      <c r="O323" s="312"/>
      <c r="P323" s="312"/>
      <c r="Q323" s="312"/>
      <c r="R323" s="312"/>
      <c r="S323" s="312"/>
      <c r="T323" s="312"/>
      <c r="U323" s="312"/>
      <c r="V323" s="312"/>
      <c r="W323" s="312"/>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c r="AS323" s="312"/>
      <c r="AT323" s="312"/>
      <c r="AU323" s="312"/>
      <c r="AV323" s="312"/>
    </row>
    <row r="324" spans="1:48">
      <c r="A324" s="371"/>
      <c r="B324" s="312"/>
      <c r="C324" s="312"/>
      <c r="D324" s="312"/>
      <c r="E324" s="370"/>
      <c r="F324" s="312"/>
      <c r="G324" s="312"/>
      <c r="H324" s="312"/>
      <c r="I324" s="312"/>
      <c r="J324" s="312"/>
      <c r="K324" s="312"/>
      <c r="L324" s="312"/>
      <c r="M324" s="312"/>
      <c r="N324" s="312"/>
      <c r="O324" s="312"/>
      <c r="P324" s="312"/>
      <c r="Q324" s="312"/>
      <c r="R324" s="312"/>
      <c r="S324" s="312"/>
      <c r="T324" s="312"/>
      <c r="U324" s="312"/>
      <c r="V324" s="312"/>
      <c r="W324" s="312"/>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c r="AS324" s="312"/>
      <c r="AT324" s="312"/>
      <c r="AU324" s="312"/>
      <c r="AV324" s="312"/>
    </row>
    <row r="325" spans="1:48">
      <c r="A325" s="371"/>
      <c r="B325" s="312"/>
      <c r="C325" s="312"/>
      <c r="D325" s="312"/>
      <c r="E325" s="370"/>
      <c r="F325" s="312"/>
      <c r="G325" s="312"/>
      <c r="H325" s="312"/>
      <c r="I325" s="312"/>
      <c r="J325" s="312"/>
      <c r="K325" s="312"/>
      <c r="L325" s="312"/>
      <c r="M325" s="312"/>
      <c r="N325" s="312"/>
      <c r="O325" s="312"/>
      <c r="P325" s="312"/>
      <c r="Q325" s="312"/>
      <c r="R325" s="312"/>
      <c r="S325" s="312"/>
      <c r="T325" s="312"/>
      <c r="U325" s="312"/>
      <c r="V325" s="312"/>
      <c r="W325" s="312"/>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c r="AS325" s="312"/>
      <c r="AT325" s="312"/>
      <c r="AU325" s="312"/>
      <c r="AV325" s="312"/>
    </row>
    <row r="326" spans="1:48">
      <c r="A326" s="371"/>
      <c r="B326" s="312"/>
      <c r="C326" s="312"/>
      <c r="D326" s="312"/>
      <c r="E326" s="370"/>
      <c r="F326" s="312"/>
      <c r="G326" s="312"/>
      <c r="H326" s="312"/>
      <c r="I326" s="312"/>
      <c r="J326" s="312"/>
      <c r="K326" s="312"/>
      <c r="L326" s="312"/>
      <c r="M326" s="312"/>
      <c r="N326" s="312"/>
      <c r="O326" s="312"/>
      <c r="P326" s="312"/>
      <c r="Q326" s="312"/>
      <c r="R326" s="312"/>
      <c r="S326" s="312"/>
      <c r="T326" s="312"/>
      <c r="U326" s="312"/>
      <c r="V326" s="312"/>
      <c r="W326" s="312"/>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c r="AS326" s="312"/>
      <c r="AT326" s="312"/>
      <c r="AU326" s="312"/>
      <c r="AV326" s="312"/>
    </row>
    <row r="327" spans="1:48">
      <c r="A327" s="371"/>
      <c r="B327" s="312"/>
      <c r="C327" s="312"/>
      <c r="D327" s="312"/>
      <c r="E327" s="370"/>
      <c r="F327" s="312"/>
      <c r="G327" s="312"/>
      <c r="H327" s="312"/>
      <c r="I327" s="312"/>
      <c r="J327" s="312"/>
      <c r="K327" s="312"/>
      <c r="L327" s="312"/>
      <c r="M327" s="312"/>
      <c r="N327" s="312"/>
      <c r="O327" s="312"/>
      <c r="P327" s="312"/>
      <c r="Q327" s="312"/>
      <c r="R327" s="312"/>
      <c r="S327" s="312"/>
      <c r="T327" s="312"/>
      <c r="U327" s="312"/>
      <c r="V327" s="312"/>
      <c r="W327" s="312"/>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c r="AS327" s="312"/>
      <c r="AT327" s="312"/>
      <c r="AU327" s="312"/>
      <c r="AV327" s="312"/>
    </row>
    <row r="328" spans="1:48">
      <c r="A328" s="371"/>
      <c r="B328" s="312"/>
      <c r="C328" s="312"/>
      <c r="D328" s="312"/>
      <c r="E328" s="370"/>
      <c r="F328" s="312"/>
      <c r="G328" s="312"/>
      <c r="H328" s="312"/>
      <c r="I328" s="312"/>
      <c r="J328" s="312"/>
      <c r="K328" s="312"/>
      <c r="L328" s="312"/>
      <c r="M328" s="312"/>
      <c r="N328" s="312"/>
      <c r="O328" s="312"/>
      <c r="P328" s="312"/>
      <c r="Q328" s="312"/>
      <c r="R328" s="312"/>
      <c r="S328" s="312"/>
      <c r="T328" s="312"/>
      <c r="U328" s="312"/>
      <c r="V328" s="312"/>
      <c r="W328" s="312"/>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c r="AS328" s="312"/>
      <c r="AT328" s="312"/>
      <c r="AU328" s="312"/>
      <c r="AV328" s="312"/>
    </row>
    <row r="329" spans="1:48">
      <c r="A329" s="371"/>
      <c r="B329" s="312"/>
      <c r="C329" s="312"/>
      <c r="D329" s="312"/>
      <c r="E329" s="370"/>
      <c r="F329" s="312"/>
      <c r="G329" s="312"/>
      <c r="H329" s="312"/>
      <c r="I329" s="312"/>
      <c r="J329" s="312"/>
      <c r="K329" s="312"/>
      <c r="L329" s="312"/>
      <c r="M329" s="312"/>
      <c r="N329" s="312"/>
      <c r="O329" s="312"/>
      <c r="P329" s="312"/>
      <c r="Q329" s="312"/>
      <c r="R329" s="312"/>
      <c r="S329" s="312"/>
      <c r="T329" s="312"/>
      <c r="U329" s="312"/>
      <c r="V329" s="312"/>
      <c r="W329" s="312"/>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c r="AS329" s="312"/>
      <c r="AT329" s="312"/>
      <c r="AU329" s="312"/>
      <c r="AV329" s="312"/>
    </row>
    <row r="330" spans="1:48">
      <c r="A330" s="371"/>
      <c r="B330" s="312"/>
      <c r="C330" s="312"/>
      <c r="D330" s="312"/>
      <c r="E330" s="370"/>
      <c r="F330" s="312"/>
      <c r="G330" s="312"/>
      <c r="H330" s="312"/>
      <c r="I330" s="312"/>
      <c r="J330" s="312"/>
      <c r="K330" s="312"/>
      <c r="L330" s="312"/>
      <c r="M330" s="312"/>
      <c r="N330" s="312"/>
      <c r="O330" s="312"/>
      <c r="P330" s="312"/>
      <c r="Q330" s="312"/>
      <c r="R330" s="312"/>
      <c r="S330" s="312"/>
      <c r="T330" s="312"/>
      <c r="U330" s="312"/>
      <c r="V330" s="312"/>
      <c r="W330" s="312"/>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c r="AS330" s="312"/>
      <c r="AT330" s="312"/>
      <c r="AU330" s="312"/>
      <c r="AV330" s="312"/>
    </row>
    <row r="331" spans="1:48">
      <c r="A331" s="371"/>
      <c r="B331" s="312"/>
      <c r="C331" s="312"/>
      <c r="D331" s="312"/>
      <c r="E331" s="370"/>
      <c r="F331" s="312"/>
      <c r="G331" s="312"/>
      <c r="H331" s="312"/>
      <c r="I331" s="312"/>
      <c r="J331" s="312"/>
      <c r="K331" s="312"/>
      <c r="L331" s="312"/>
      <c r="M331" s="312"/>
      <c r="N331" s="312"/>
      <c r="O331" s="312"/>
      <c r="P331" s="312"/>
      <c r="Q331" s="312"/>
      <c r="R331" s="312"/>
      <c r="S331" s="312"/>
      <c r="T331" s="312"/>
      <c r="U331" s="312"/>
      <c r="V331" s="312"/>
      <c r="W331" s="312"/>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c r="AS331" s="312"/>
      <c r="AT331" s="312"/>
      <c r="AU331" s="312"/>
      <c r="AV331" s="312"/>
    </row>
    <row r="332" spans="1:48">
      <c r="A332" s="371"/>
      <c r="B332" s="312"/>
      <c r="C332" s="312"/>
      <c r="D332" s="312"/>
      <c r="E332" s="370"/>
      <c r="F332" s="312"/>
      <c r="G332" s="312"/>
      <c r="H332" s="312"/>
      <c r="I332" s="312"/>
      <c r="J332" s="312"/>
      <c r="K332" s="312"/>
      <c r="L332" s="312"/>
      <c r="M332" s="312"/>
      <c r="N332" s="312"/>
      <c r="O332" s="312"/>
      <c r="P332" s="312"/>
      <c r="Q332" s="312"/>
      <c r="R332" s="312"/>
      <c r="S332" s="312"/>
      <c r="T332" s="312"/>
      <c r="U332" s="312"/>
      <c r="V332" s="312"/>
      <c r="W332" s="312"/>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c r="AS332" s="312"/>
      <c r="AT332" s="312"/>
      <c r="AU332" s="312"/>
      <c r="AV332" s="312"/>
    </row>
    <row r="333" spans="1:48">
      <c r="A333" s="371"/>
      <c r="B333" s="312"/>
      <c r="C333" s="312"/>
      <c r="D333" s="312"/>
      <c r="E333" s="370"/>
      <c r="F333" s="312"/>
      <c r="G333" s="312"/>
      <c r="H333" s="312"/>
      <c r="I333" s="312"/>
      <c r="J333" s="312"/>
      <c r="K333" s="312"/>
      <c r="L333" s="312"/>
      <c r="M333" s="312"/>
      <c r="N333" s="312"/>
      <c r="O333" s="312"/>
      <c r="P333" s="312"/>
      <c r="Q333" s="312"/>
      <c r="R333" s="312"/>
      <c r="S333" s="312"/>
      <c r="T333" s="312"/>
      <c r="U333" s="312"/>
      <c r="V333" s="312"/>
      <c r="W333" s="312"/>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c r="AS333" s="312"/>
      <c r="AT333" s="312"/>
      <c r="AU333" s="312"/>
      <c r="AV333" s="312"/>
    </row>
    <row r="334" spans="1:48">
      <c r="A334" s="371"/>
      <c r="B334" s="312"/>
      <c r="C334" s="312"/>
      <c r="D334" s="312"/>
      <c r="E334" s="370"/>
      <c r="F334" s="312"/>
      <c r="G334" s="312"/>
      <c r="H334" s="312"/>
      <c r="I334" s="312"/>
      <c r="J334" s="312"/>
      <c r="K334" s="312"/>
      <c r="L334" s="312"/>
      <c r="M334" s="312"/>
      <c r="N334" s="312"/>
      <c r="O334" s="312"/>
      <c r="P334" s="312"/>
      <c r="Q334" s="312"/>
      <c r="R334" s="312"/>
      <c r="S334" s="312"/>
      <c r="T334" s="312"/>
      <c r="U334" s="312"/>
      <c r="V334" s="312"/>
      <c r="W334" s="312"/>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c r="AS334" s="312"/>
      <c r="AT334" s="312"/>
      <c r="AU334" s="312"/>
      <c r="AV334" s="312"/>
    </row>
    <row r="335" spans="1:48">
      <c r="A335" s="371"/>
      <c r="B335" s="312"/>
      <c r="C335" s="312"/>
      <c r="D335" s="312"/>
      <c r="E335" s="370"/>
      <c r="F335" s="312"/>
      <c r="G335" s="312"/>
      <c r="H335" s="312"/>
      <c r="I335" s="312"/>
      <c r="J335" s="312"/>
      <c r="K335" s="312"/>
      <c r="L335" s="312"/>
      <c r="M335" s="312"/>
      <c r="N335" s="312"/>
      <c r="O335" s="312"/>
      <c r="P335" s="312"/>
      <c r="Q335" s="312"/>
      <c r="R335" s="312"/>
      <c r="S335" s="312"/>
      <c r="T335" s="312"/>
      <c r="U335" s="312"/>
      <c r="V335" s="312"/>
      <c r="W335" s="312"/>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c r="AS335" s="312"/>
      <c r="AT335" s="312"/>
      <c r="AU335" s="312"/>
      <c r="AV335" s="312"/>
    </row>
    <row r="336" spans="1:48">
      <c r="A336" s="371"/>
      <c r="B336" s="312"/>
      <c r="C336" s="312"/>
      <c r="D336" s="312"/>
      <c r="E336" s="370"/>
      <c r="F336" s="312"/>
      <c r="G336" s="312"/>
      <c r="H336" s="312"/>
      <c r="I336" s="312"/>
      <c r="J336" s="312"/>
      <c r="K336" s="312"/>
      <c r="L336" s="312"/>
      <c r="M336" s="312"/>
      <c r="N336" s="312"/>
      <c r="O336" s="312"/>
      <c r="P336" s="312"/>
      <c r="Q336" s="312"/>
      <c r="R336" s="312"/>
      <c r="S336" s="312"/>
      <c r="T336" s="312"/>
      <c r="U336" s="312"/>
      <c r="V336" s="312"/>
      <c r="W336" s="312"/>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c r="AS336" s="312"/>
      <c r="AT336" s="312"/>
      <c r="AU336" s="312"/>
      <c r="AV336" s="312"/>
    </row>
    <row r="337" spans="1:48">
      <c r="A337" s="371"/>
      <c r="B337" s="312"/>
      <c r="C337" s="312"/>
      <c r="D337" s="312"/>
      <c r="E337" s="370"/>
      <c r="F337" s="312"/>
      <c r="G337" s="312"/>
      <c r="H337" s="312"/>
      <c r="I337" s="312"/>
      <c r="J337" s="312"/>
      <c r="K337" s="312"/>
      <c r="L337" s="312"/>
      <c r="M337" s="312"/>
      <c r="N337" s="312"/>
      <c r="O337" s="312"/>
      <c r="P337" s="312"/>
      <c r="Q337" s="312"/>
      <c r="R337" s="312"/>
      <c r="S337" s="312"/>
      <c r="T337" s="312"/>
      <c r="U337" s="312"/>
      <c r="V337" s="312"/>
      <c r="W337" s="312"/>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c r="AS337" s="312"/>
      <c r="AT337" s="312"/>
      <c r="AU337" s="312"/>
      <c r="AV337" s="312"/>
    </row>
    <row r="338" spans="1:48">
      <c r="A338" s="371"/>
      <c r="B338" s="312"/>
      <c r="C338" s="312"/>
      <c r="D338" s="312"/>
      <c r="E338" s="370"/>
      <c r="F338" s="312"/>
      <c r="G338" s="312"/>
      <c r="H338" s="312"/>
      <c r="I338" s="312"/>
      <c r="J338" s="312"/>
      <c r="K338" s="312"/>
      <c r="L338" s="312"/>
      <c r="M338" s="312"/>
      <c r="N338" s="312"/>
      <c r="O338" s="312"/>
      <c r="P338" s="312"/>
      <c r="Q338" s="312"/>
      <c r="R338" s="312"/>
      <c r="S338" s="312"/>
      <c r="T338" s="312"/>
      <c r="U338" s="312"/>
      <c r="V338" s="312"/>
      <c r="W338" s="312"/>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c r="AS338" s="312"/>
      <c r="AT338" s="312"/>
      <c r="AU338" s="312"/>
      <c r="AV338" s="312"/>
    </row>
    <row r="339" spans="1:48">
      <c r="A339" s="371"/>
      <c r="B339" s="312"/>
      <c r="C339" s="312"/>
      <c r="D339" s="312"/>
      <c r="E339" s="370"/>
      <c r="F339" s="312"/>
      <c r="G339" s="312"/>
      <c r="H339" s="312"/>
      <c r="I339" s="312"/>
      <c r="J339" s="312"/>
      <c r="K339" s="312"/>
      <c r="L339" s="312"/>
      <c r="M339" s="312"/>
      <c r="N339" s="312"/>
      <c r="O339" s="312"/>
      <c r="P339" s="312"/>
      <c r="Q339" s="312"/>
      <c r="R339" s="312"/>
      <c r="S339" s="312"/>
      <c r="T339" s="312"/>
      <c r="U339" s="312"/>
      <c r="V339" s="312"/>
      <c r="W339" s="312"/>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c r="AS339" s="312"/>
      <c r="AT339" s="312"/>
      <c r="AU339" s="312"/>
      <c r="AV339" s="312"/>
    </row>
    <row r="340" spans="1:48">
      <c r="A340" s="371"/>
      <c r="B340" s="312"/>
      <c r="C340" s="312"/>
      <c r="D340" s="312"/>
      <c r="E340" s="370"/>
      <c r="F340" s="312"/>
      <c r="G340" s="312"/>
      <c r="H340" s="312"/>
      <c r="I340" s="312"/>
      <c r="J340" s="312"/>
      <c r="K340" s="312"/>
      <c r="L340" s="312"/>
      <c r="M340" s="312"/>
      <c r="N340" s="312"/>
      <c r="O340" s="312"/>
      <c r="P340" s="312"/>
      <c r="Q340" s="312"/>
      <c r="R340" s="312"/>
      <c r="S340" s="312"/>
      <c r="T340" s="312"/>
      <c r="U340" s="312"/>
      <c r="V340" s="312"/>
      <c r="W340" s="312"/>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c r="AS340" s="312"/>
      <c r="AT340" s="312"/>
      <c r="AU340" s="312"/>
      <c r="AV340" s="312"/>
    </row>
    <row r="341" spans="1:48">
      <c r="A341" s="371"/>
      <c r="B341" s="312"/>
      <c r="C341" s="312"/>
      <c r="D341" s="312"/>
      <c r="E341" s="370"/>
      <c r="F341" s="312"/>
      <c r="G341" s="312"/>
      <c r="H341" s="312"/>
      <c r="I341" s="312"/>
      <c r="J341" s="312"/>
      <c r="K341" s="312"/>
      <c r="L341" s="312"/>
      <c r="M341" s="312"/>
      <c r="N341" s="312"/>
      <c r="O341" s="312"/>
      <c r="P341" s="312"/>
      <c r="Q341" s="312"/>
      <c r="R341" s="312"/>
      <c r="S341" s="312"/>
      <c r="T341" s="312"/>
      <c r="U341" s="312"/>
      <c r="V341" s="312"/>
      <c r="W341" s="312"/>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c r="AS341" s="312"/>
      <c r="AT341" s="312"/>
      <c r="AU341" s="312"/>
      <c r="AV341" s="312"/>
    </row>
    <row r="342" spans="1:48">
      <c r="A342" s="371"/>
      <c r="B342" s="312"/>
      <c r="C342" s="312"/>
      <c r="D342" s="312"/>
      <c r="E342" s="370"/>
      <c r="F342" s="312"/>
      <c r="G342" s="312"/>
      <c r="H342" s="312"/>
      <c r="I342" s="312"/>
      <c r="J342" s="312"/>
      <c r="K342" s="312"/>
      <c r="L342" s="312"/>
      <c r="M342" s="312"/>
      <c r="N342" s="312"/>
      <c r="O342" s="312"/>
      <c r="P342" s="312"/>
      <c r="Q342" s="312"/>
      <c r="R342" s="312"/>
      <c r="S342" s="312"/>
      <c r="T342" s="312"/>
      <c r="U342" s="312"/>
      <c r="V342" s="312"/>
      <c r="W342" s="312"/>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c r="AS342" s="312"/>
      <c r="AT342" s="312"/>
      <c r="AU342" s="312"/>
      <c r="AV342" s="312"/>
    </row>
    <row r="343" spans="1:48">
      <c r="A343" s="371"/>
      <c r="B343" s="312"/>
      <c r="C343" s="312"/>
      <c r="D343" s="312"/>
      <c r="E343" s="370"/>
      <c r="F343" s="312"/>
      <c r="G343" s="312"/>
      <c r="H343" s="312"/>
      <c r="I343" s="312"/>
      <c r="J343" s="312"/>
      <c r="K343" s="312"/>
      <c r="L343" s="312"/>
      <c r="M343" s="312"/>
      <c r="N343" s="312"/>
      <c r="O343" s="312"/>
      <c r="P343" s="312"/>
      <c r="Q343" s="312"/>
      <c r="R343" s="312"/>
      <c r="S343" s="312"/>
      <c r="T343" s="312"/>
      <c r="U343" s="312"/>
      <c r="V343" s="312"/>
      <c r="W343" s="312"/>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c r="AS343" s="312"/>
      <c r="AT343" s="312"/>
      <c r="AU343" s="312"/>
      <c r="AV343" s="312"/>
    </row>
    <row r="344" spans="1:48">
      <c r="A344" s="371"/>
      <c r="B344" s="312"/>
      <c r="C344" s="312"/>
      <c r="D344" s="312"/>
      <c r="E344" s="370"/>
      <c r="F344" s="312"/>
      <c r="G344" s="312"/>
      <c r="H344" s="312"/>
      <c r="I344" s="312"/>
      <c r="J344" s="312"/>
      <c r="K344" s="312"/>
      <c r="L344" s="312"/>
      <c r="M344" s="312"/>
      <c r="N344" s="312"/>
      <c r="O344" s="312"/>
      <c r="P344" s="312"/>
      <c r="Q344" s="312"/>
      <c r="R344" s="312"/>
      <c r="S344" s="312"/>
      <c r="T344" s="312"/>
      <c r="U344" s="312"/>
      <c r="V344" s="312"/>
      <c r="W344" s="312"/>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c r="AS344" s="312"/>
      <c r="AT344" s="312"/>
      <c r="AU344" s="312"/>
      <c r="AV344" s="312"/>
    </row>
    <row r="345" spans="1:48">
      <c r="A345" s="371"/>
      <c r="B345" s="312"/>
      <c r="C345" s="312"/>
      <c r="D345" s="312"/>
      <c r="E345" s="370"/>
      <c r="F345" s="312"/>
      <c r="G345" s="312"/>
      <c r="H345" s="312"/>
      <c r="I345" s="312"/>
      <c r="J345" s="312"/>
      <c r="K345" s="312"/>
      <c r="L345" s="312"/>
      <c r="M345" s="312"/>
      <c r="N345" s="312"/>
      <c r="O345" s="312"/>
      <c r="P345" s="312"/>
      <c r="Q345" s="312"/>
      <c r="R345" s="312"/>
      <c r="S345" s="312"/>
      <c r="T345" s="312"/>
      <c r="U345" s="312"/>
      <c r="V345" s="312"/>
      <c r="W345" s="312"/>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c r="AS345" s="312"/>
      <c r="AT345" s="312"/>
      <c r="AU345" s="312"/>
      <c r="AV345" s="312"/>
    </row>
    <row r="346" spans="1:48">
      <c r="A346" s="371"/>
      <c r="B346" s="312"/>
      <c r="C346" s="312"/>
      <c r="D346" s="312"/>
      <c r="E346" s="370"/>
      <c r="F346" s="312"/>
      <c r="G346" s="312"/>
      <c r="H346" s="312"/>
      <c r="I346" s="312"/>
      <c r="J346" s="312"/>
      <c r="K346" s="312"/>
      <c r="L346" s="312"/>
      <c r="M346" s="312"/>
      <c r="N346" s="312"/>
      <c r="O346" s="312"/>
      <c r="P346" s="312"/>
      <c r="Q346" s="312"/>
      <c r="R346" s="312"/>
      <c r="S346" s="312"/>
      <c r="T346" s="312"/>
      <c r="U346" s="312"/>
      <c r="V346" s="312"/>
      <c r="W346" s="312"/>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c r="AS346" s="312"/>
      <c r="AT346" s="312"/>
      <c r="AU346" s="312"/>
      <c r="AV346" s="312"/>
    </row>
    <row r="347" spans="1:48">
      <c r="A347" s="371"/>
      <c r="B347" s="312"/>
      <c r="C347" s="312"/>
      <c r="D347" s="312"/>
      <c r="E347" s="370"/>
      <c r="F347" s="312"/>
      <c r="G347" s="312"/>
      <c r="H347" s="312"/>
      <c r="I347" s="312"/>
      <c r="J347" s="312"/>
      <c r="K347" s="312"/>
      <c r="L347" s="312"/>
      <c r="M347" s="312"/>
      <c r="N347" s="312"/>
      <c r="O347" s="312"/>
      <c r="P347" s="312"/>
      <c r="Q347" s="312"/>
      <c r="R347" s="312"/>
      <c r="S347" s="312"/>
      <c r="T347" s="312"/>
      <c r="U347" s="312"/>
      <c r="V347" s="312"/>
      <c r="W347" s="312"/>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c r="AS347" s="312"/>
      <c r="AT347" s="312"/>
      <c r="AU347" s="312"/>
      <c r="AV347" s="312"/>
    </row>
    <row r="348" spans="1:48">
      <c r="A348" s="371"/>
      <c r="B348" s="312"/>
      <c r="C348" s="312"/>
      <c r="D348" s="312"/>
      <c r="E348" s="370"/>
      <c r="F348" s="312"/>
      <c r="G348" s="312"/>
      <c r="H348" s="312"/>
      <c r="I348" s="312"/>
      <c r="J348" s="312"/>
      <c r="K348" s="312"/>
      <c r="L348" s="312"/>
      <c r="M348" s="312"/>
      <c r="N348" s="312"/>
      <c r="O348" s="312"/>
      <c r="P348" s="312"/>
      <c r="Q348" s="312"/>
      <c r="R348" s="312"/>
      <c r="S348" s="312"/>
      <c r="T348" s="312"/>
      <c r="U348" s="312"/>
      <c r="V348" s="312"/>
      <c r="W348" s="312"/>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c r="AS348" s="312"/>
      <c r="AT348" s="312"/>
      <c r="AU348" s="312"/>
      <c r="AV348" s="312"/>
    </row>
    <row r="349" spans="1:48">
      <c r="A349" s="371"/>
      <c r="B349" s="312"/>
      <c r="C349" s="312"/>
      <c r="D349" s="312"/>
      <c r="E349" s="370"/>
      <c r="F349" s="312"/>
      <c r="G349" s="312"/>
      <c r="H349" s="312"/>
      <c r="I349" s="312"/>
      <c r="J349" s="312"/>
      <c r="K349" s="312"/>
      <c r="L349" s="312"/>
      <c r="M349" s="312"/>
      <c r="N349" s="312"/>
      <c r="O349" s="312"/>
      <c r="P349" s="312"/>
      <c r="Q349" s="312"/>
      <c r="R349" s="312"/>
      <c r="S349" s="312"/>
      <c r="T349" s="312"/>
      <c r="U349" s="312"/>
      <c r="V349" s="312"/>
      <c r="W349" s="312"/>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c r="AS349" s="312"/>
      <c r="AT349" s="312"/>
      <c r="AU349" s="312"/>
      <c r="AV349" s="312"/>
    </row>
    <row r="350" spans="1:48">
      <c r="A350" s="371"/>
      <c r="B350" s="312"/>
      <c r="C350" s="312"/>
      <c r="D350" s="312"/>
      <c r="E350" s="370"/>
      <c r="F350" s="312"/>
      <c r="G350" s="312"/>
      <c r="H350" s="312"/>
      <c r="I350" s="312"/>
      <c r="J350" s="312"/>
      <c r="K350" s="312"/>
      <c r="L350" s="312"/>
      <c r="M350" s="312"/>
      <c r="N350" s="312"/>
      <c r="O350" s="312"/>
      <c r="P350" s="312"/>
      <c r="Q350" s="312"/>
      <c r="R350" s="312"/>
      <c r="S350" s="312"/>
      <c r="T350" s="312"/>
      <c r="U350" s="312"/>
      <c r="V350" s="312"/>
      <c r="W350" s="312"/>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c r="AS350" s="312"/>
      <c r="AT350" s="312"/>
      <c r="AU350" s="312"/>
      <c r="AV350" s="312"/>
    </row>
    <row r="351" spans="1:48">
      <c r="A351" s="371"/>
      <c r="B351" s="312"/>
      <c r="C351" s="312"/>
      <c r="D351" s="312"/>
      <c r="E351" s="370"/>
      <c r="F351" s="312"/>
      <c r="G351" s="312"/>
      <c r="H351" s="312"/>
      <c r="I351" s="312"/>
      <c r="J351" s="312"/>
      <c r="K351" s="312"/>
      <c r="L351" s="312"/>
      <c r="M351" s="312"/>
      <c r="N351" s="312"/>
      <c r="O351" s="312"/>
      <c r="P351" s="312"/>
      <c r="Q351" s="312"/>
      <c r="R351" s="312"/>
      <c r="S351" s="312"/>
      <c r="T351" s="312"/>
      <c r="U351" s="312"/>
      <c r="V351" s="312"/>
      <c r="W351" s="312"/>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c r="AS351" s="312"/>
      <c r="AT351" s="312"/>
      <c r="AU351" s="312"/>
      <c r="AV351" s="312"/>
    </row>
    <row r="352" spans="1:48">
      <c r="A352" s="371"/>
      <c r="B352" s="312"/>
      <c r="C352" s="312"/>
      <c r="D352" s="312"/>
      <c r="E352" s="370"/>
      <c r="F352" s="312"/>
      <c r="G352" s="312"/>
      <c r="H352" s="312"/>
      <c r="I352" s="312"/>
      <c r="J352" s="312"/>
      <c r="K352" s="312"/>
      <c r="L352" s="312"/>
      <c r="M352" s="312"/>
      <c r="N352" s="312"/>
      <c r="O352" s="312"/>
      <c r="P352" s="312"/>
      <c r="Q352" s="312"/>
      <c r="R352" s="312"/>
      <c r="S352" s="312"/>
      <c r="T352" s="312"/>
      <c r="U352" s="312"/>
      <c r="V352" s="312"/>
      <c r="W352" s="312"/>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c r="AS352" s="312"/>
      <c r="AT352" s="312"/>
      <c r="AU352" s="312"/>
      <c r="AV352" s="312"/>
    </row>
    <row r="353" spans="1:48">
      <c r="A353" s="371"/>
      <c r="B353" s="312"/>
      <c r="C353" s="312"/>
      <c r="D353" s="312"/>
      <c r="E353" s="370"/>
      <c r="F353" s="312"/>
      <c r="G353" s="312"/>
      <c r="H353" s="312"/>
      <c r="I353" s="312"/>
      <c r="J353" s="312"/>
      <c r="K353" s="312"/>
      <c r="L353" s="312"/>
      <c r="M353" s="312"/>
      <c r="N353" s="312"/>
      <c r="O353" s="312"/>
      <c r="P353" s="312"/>
      <c r="Q353" s="312"/>
      <c r="R353" s="312"/>
      <c r="S353" s="312"/>
      <c r="T353" s="312"/>
      <c r="U353" s="312"/>
      <c r="V353" s="312"/>
      <c r="W353" s="312"/>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c r="AS353" s="312"/>
      <c r="AT353" s="312"/>
      <c r="AU353" s="312"/>
      <c r="AV353" s="312"/>
    </row>
    <row r="354" spans="1:48">
      <c r="A354" s="371"/>
      <c r="B354" s="312"/>
      <c r="C354" s="312"/>
      <c r="D354" s="312"/>
      <c r="E354" s="370"/>
      <c r="F354" s="312"/>
      <c r="G354" s="312"/>
      <c r="H354" s="312"/>
      <c r="I354" s="312"/>
      <c r="J354" s="312"/>
      <c r="K354" s="312"/>
      <c r="L354" s="312"/>
      <c r="M354" s="312"/>
      <c r="N354" s="312"/>
      <c r="O354" s="312"/>
      <c r="P354" s="312"/>
      <c r="Q354" s="312"/>
      <c r="R354" s="312"/>
      <c r="S354" s="312"/>
      <c r="T354" s="312"/>
      <c r="U354" s="312"/>
      <c r="V354" s="312"/>
      <c r="W354" s="312"/>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c r="AS354" s="312"/>
      <c r="AT354" s="312"/>
      <c r="AU354" s="312"/>
      <c r="AV354" s="312"/>
    </row>
    <row r="355" spans="1:48">
      <c r="A355" s="371"/>
      <c r="B355" s="312"/>
      <c r="C355" s="312"/>
      <c r="D355" s="312"/>
      <c r="E355" s="370"/>
      <c r="F355" s="312"/>
      <c r="G355" s="312"/>
      <c r="H355" s="312"/>
      <c r="I355" s="312"/>
      <c r="J355" s="312"/>
      <c r="K355" s="312"/>
      <c r="L355" s="312"/>
      <c r="M355" s="312"/>
      <c r="N355" s="312"/>
      <c r="O355" s="312"/>
      <c r="P355" s="312"/>
      <c r="Q355" s="312"/>
      <c r="R355" s="312"/>
      <c r="S355" s="312"/>
      <c r="T355" s="312"/>
      <c r="U355" s="312"/>
      <c r="V355" s="312"/>
      <c r="W355" s="312"/>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c r="AS355" s="312"/>
      <c r="AT355" s="312"/>
      <c r="AU355" s="312"/>
      <c r="AV355" s="312"/>
    </row>
    <row r="356" spans="1:48">
      <c r="A356" s="371"/>
      <c r="B356" s="312"/>
      <c r="C356" s="312"/>
      <c r="D356" s="312"/>
      <c r="E356" s="370"/>
      <c r="F356" s="312"/>
      <c r="G356" s="312"/>
      <c r="H356" s="312"/>
      <c r="I356" s="312"/>
      <c r="J356" s="312"/>
      <c r="K356" s="312"/>
      <c r="L356" s="312"/>
      <c r="M356" s="312"/>
      <c r="N356" s="312"/>
      <c r="O356" s="312"/>
      <c r="P356" s="312"/>
      <c r="Q356" s="312"/>
      <c r="R356" s="312"/>
      <c r="S356" s="312"/>
      <c r="T356" s="312"/>
      <c r="U356" s="312"/>
      <c r="V356" s="312"/>
      <c r="W356" s="312"/>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c r="AS356" s="312"/>
      <c r="AT356" s="312"/>
      <c r="AU356" s="312"/>
      <c r="AV356" s="312"/>
    </row>
    <row r="357" spans="1:48">
      <c r="A357" s="371"/>
      <c r="B357" s="312"/>
      <c r="C357" s="312"/>
      <c r="D357" s="312"/>
      <c r="E357" s="370"/>
      <c r="F357" s="312"/>
      <c r="G357" s="312"/>
      <c r="H357" s="312"/>
      <c r="I357" s="312"/>
      <c r="J357" s="312"/>
      <c r="K357" s="312"/>
      <c r="L357" s="312"/>
      <c r="M357" s="312"/>
      <c r="N357" s="312"/>
      <c r="O357" s="312"/>
      <c r="P357" s="312"/>
      <c r="Q357" s="312"/>
      <c r="R357" s="312"/>
      <c r="S357" s="312"/>
      <c r="T357" s="312"/>
      <c r="U357" s="312"/>
      <c r="V357" s="312"/>
      <c r="W357" s="312"/>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c r="AS357" s="312"/>
      <c r="AT357" s="312"/>
      <c r="AU357" s="312"/>
      <c r="AV357" s="312"/>
    </row>
    <row r="358" spans="1:48">
      <c r="A358" s="371"/>
      <c r="B358" s="312"/>
      <c r="C358" s="312"/>
      <c r="D358" s="312"/>
      <c r="E358" s="370"/>
      <c r="F358" s="312"/>
      <c r="G358" s="312"/>
      <c r="H358" s="312"/>
      <c r="I358" s="312"/>
      <c r="J358" s="312"/>
      <c r="K358" s="312"/>
      <c r="L358" s="312"/>
      <c r="M358" s="312"/>
      <c r="N358" s="312"/>
      <c r="O358" s="312"/>
      <c r="P358" s="312"/>
      <c r="Q358" s="312"/>
      <c r="R358" s="312"/>
      <c r="S358" s="312"/>
      <c r="T358" s="312"/>
      <c r="U358" s="312"/>
      <c r="V358" s="312"/>
      <c r="W358" s="312"/>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c r="AS358" s="312"/>
      <c r="AT358" s="312"/>
      <c r="AU358" s="312"/>
      <c r="AV358" s="312"/>
    </row>
    <row r="359" spans="1:48">
      <c r="A359" s="371"/>
      <c r="B359" s="312"/>
      <c r="C359" s="312"/>
      <c r="D359" s="312"/>
      <c r="E359" s="370"/>
      <c r="F359" s="312"/>
      <c r="G359" s="312"/>
      <c r="H359" s="312"/>
      <c r="I359" s="312"/>
      <c r="J359" s="312"/>
      <c r="K359" s="312"/>
      <c r="L359" s="312"/>
      <c r="M359" s="312"/>
      <c r="N359" s="312"/>
      <c r="O359" s="312"/>
      <c r="P359" s="312"/>
      <c r="Q359" s="312"/>
      <c r="R359" s="312"/>
      <c r="S359" s="312"/>
      <c r="T359" s="312"/>
      <c r="U359" s="312"/>
      <c r="V359" s="312"/>
      <c r="W359" s="312"/>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c r="AS359" s="312"/>
      <c r="AT359" s="312"/>
      <c r="AU359" s="312"/>
      <c r="AV359" s="312"/>
    </row>
    <row r="360" spans="1:48">
      <c r="A360" s="371"/>
      <c r="B360" s="312"/>
      <c r="C360" s="312"/>
      <c r="D360" s="312"/>
      <c r="E360" s="370"/>
      <c r="F360" s="312"/>
      <c r="G360" s="312"/>
      <c r="H360" s="312"/>
      <c r="I360" s="312"/>
      <c r="J360" s="312"/>
      <c r="K360" s="312"/>
      <c r="L360" s="312"/>
      <c r="M360" s="312"/>
      <c r="N360" s="312"/>
      <c r="O360" s="312"/>
      <c r="P360" s="312"/>
      <c r="Q360" s="312"/>
      <c r="R360" s="312"/>
      <c r="S360" s="312"/>
      <c r="T360" s="312"/>
      <c r="U360" s="312"/>
      <c r="V360" s="312"/>
      <c r="W360" s="312"/>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c r="AS360" s="312"/>
      <c r="AT360" s="312"/>
      <c r="AU360" s="312"/>
      <c r="AV360" s="312"/>
    </row>
    <row r="361" spans="1:48">
      <c r="A361" s="371"/>
      <c r="B361" s="312"/>
      <c r="C361" s="312"/>
      <c r="D361" s="312"/>
      <c r="E361" s="370"/>
      <c r="F361" s="312"/>
      <c r="G361" s="312"/>
      <c r="H361" s="312"/>
      <c r="I361" s="312"/>
      <c r="J361" s="312"/>
      <c r="K361" s="312"/>
      <c r="L361" s="312"/>
      <c r="M361" s="312"/>
      <c r="N361" s="312"/>
      <c r="O361" s="312"/>
      <c r="P361" s="312"/>
      <c r="Q361" s="312"/>
      <c r="R361" s="312"/>
      <c r="S361" s="312"/>
      <c r="T361" s="312"/>
      <c r="U361" s="312"/>
      <c r="V361" s="312"/>
      <c r="W361" s="312"/>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c r="AS361" s="312"/>
      <c r="AT361" s="312"/>
      <c r="AU361" s="312"/>
      <c r="AV361" s="312"/>
    </row>
    <row r="362" spans="1:48">
      <c r="A362" s="371"/>
      <c r="B362" s="312"/>
      <c r="C362" s="312"/>
      <c r="D362" s="312"/>
      <c r="E362" s="370"/>
      <c r="F362" s="312"/>
      <c r="G362" s="312"/>
      <c r="H362" s="312"/>
      <c r="I362" s="312"/>
      <c r="J362" s="312"/>
      <c r="K362" s="312"/>
      <c r="L362" s="312"/>
      <c r="M362" s="312"/>
      <c r="N362" s="312"/>
      <c r="O362" s="312"/>
      <c r="P362" s="312"/>
      <c r="Q362" s="312"/>
      <c r="R362" s="312"/>
      <c r="S362" s="312"/>
      <c r="T362" s="312"/>
      <c r="U362" s="312"/>
      <c r="V362" s="312"/>
      <c r="W362" s="312"/>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c r="AS362" s="312"/>
      <c r="AT362" s="312"/>
      <c r="AU362" s="312"/>
      <c r="AV362" s="312"/>
    </row>
    <row r="363" spans="1:48">
      <c r="A363" s="371"/>
      <c r="B363" s="312"/>
      <c r="C363" s="312"/>
      <c r="D363" s="312"/>
      <c r="E363" s="370"/>
      <c r="F363" s="312"/>
      <c r="G363" s="312"/>
      <c r="H363" s="312"/>
      <c r="I363" s="312"/>
      <c r="J363" s="312"/>
      <c r="K363" s="312"/>
      <c r="L363" s="312"/>
      <c r="M363" s="312"/>
      <c r="N363" s="312"/>
      <c r="O363" s="312"/>
      <c r="P363" s="312"/>
      <c r="Q363" s="312"/>
      <c r="R363" s="312"/>
      <c r="S363" s="312"/>
      <c r="T363" s="312"/>
      <c r="U363" s="312"/>
      <c r="V363" s="312"/>
      <c r="W363" s="312"/>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c r="AS363" s="312"/>
      <c r="AT363" s="312"/>
      <c r="AU363" s="312"/>
      <c r="AV363" s="312"/>
    </row>
    <row r="364" spans="1:48">
      <c r="A364" s="371"/>
      <c r="B364" s="312"/>
      <c r="C364" s="312"/>
      <c r="D364" s="312"/>
      <c r="E364" s="370"/>
      <c r="F364" s="312"/>
      <c r="G364" s="312"/>
      <c r="H364" s="312"/>
      <c r="I364" s="312"/>
      <c r="J364" s="312"/>
      <c r="K364" s="312"/>
      <c r="L364" s="312"/>
      <c r="M364" s="312"/>
      <c r="N364" s="312"/>
      <c r="O364" s="312"/>
      <c r="P364" s="312"/>
      <c r="Q364" s="312"/>
      <c r="R364" s="312"/>
      <c r="S364" s="312"/>
      <c r="T364" s="312"/>
      <c r="U364" s="312"/>
      <c r="V364" s="312"/>
      <c r="W364" s="312"/>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c r="AS364" s="312"/>
      <c r="AT364" s="312"/>
      <c r="AU364" s="312"/>
      <c r="AV364" s="312"/>
    </row>
    <row r="365" spans="1:48">
      <c r="A365" s="371"/>
      <c r="B365" s="312"/>
      <c r="C365" s="312"/>
      <c r="D365" s="312"/>
      <c r="E365" s="370"/>
      <c r="F365" s="312"/>
      <c r="G365" s="312"/>
      <c r="H365" s="312"/>
      <c r="I365" s="312"/>
      <c r="J365" s="312"/>
      <c r="K365" s="312"/>
      <c r="L365" s="312"/>
      <c r="M365" s="312"/>
      <c r="N365" s="312"/>
      <c r="O365" s="312"/>
      <c r="P365" s="312"/>
      <c r="Q365" s="312"/>
      <c r="R365" s="312"/>
      <c r="S365" s="312"/>
      <c r="T365" s="312"/>
      <c r="U365" s="312"/>
      <c r="V365" s="312"/>
      <c r="W365" s="312"/>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c r="AS365" s="312"/>
      <c r="AT365" s="312"/>
      <c r="AU365" s="312"/>
      <c r="AV365" s="312"/>
    </row>
    <row r="366" spans="1:48">
      <c r="A366" s="371"/>
      <c r="B366" s="312"/>
      <c r="C366" s="312"/>
      <c r="D366" s="312"/>
      <c r="E366" s="370"/>
      <c r="F366" s="312"/>
      <c r="G366" s="312"/>
      <c r="H366" s="312"/>
      <c r="I366" s="312"/>
      <c r="J366" s="312"/>
      <c r="K366" s="312"/>
      <c r="L366" s="312"/>
      <c r="M366" s="312"/>
      <c r="N366" s="312"/>
      <c r="O366" s="312"/>
      <c r="P366" s="312"/>
      <c r="Q366" s="312"/>
      <c r="R366" s="312"/>
      <c r="S366" s="312"/>
      <c r="T366" s="312"/>
      <c r="U366" s="312"/>
      <c r="V366" s="312"/>
      <c r="W366" s="312"/>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c r="AS366" s="312"/>
      <c r="AT366" s="312"/>
      <c r="AU366" s="312"/>
      <c r="AV366" s="312"/>
    </row>
    <row r="367" spans="1:48">
      <c r="A367" s="371"/>
      <c r="B367" s="312"/>
      <c r="C367" s="312"/>
      <c r="D367" s="312"/>
      <c r="E367" s="370"/>
      <c r="F367" s="312"/>
      <c r="G367" s="312"/>
      <c r="H367" s="312"/>
      <c r="I367" s="312"/>
      <c r="J367" s="312"/>
      <c r="K367" s="312"/>
      <c r="L367" s="312"/>
      <c r="M367" s="312"/>
      <c r="N367" s="312"/>
      <c r="O367" s="312"/>
      <c r="P367" s="312"/>
      <c r="Q367" s="312"/>
      <c r="R367" s="312"/>
      <c r="S367" s="312"/>
      <c r="T367" s="312"/>
      <c r="U367" s="312"/>
      <c r="V367" s="312"/>
      <c r="W367" s="312"/>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c r="AS367" s="312"/>
      <c r="AT367" s="312"/>
      <c r="AU367" s="312"/>
      <c r="AV367" s="312"/>
    </row>
    <row r="368" spans="1:48">
      <c r="A368" s="371"/>
      <c r="B368" s="312"/>
      <c r="C368" s="312"/>
      <c r="D368" s="312"/>
      <c r="E368" s="370"/>
      <c r="F368" s="312"/>
      <c r="G368" s="312"/>
      <c r="H368" s="312"/>
      <c r="I368" s="312"/>
      <c r="J368" s="312"/>
      <c r="K368" s="312"/>
      <c r="L368" s="312"/>
      <c r="M368" s="312"/>
      <c r="N368" s="312"/>
      <c r="O368" s="312"/>
      <c r="P368" s="312"/>
      <c r="Q368" s="312"/>
      <c r="R368" s="312"/>
      <c r="S368" s="312"/>
      <c r="T368" s="312"/>
      <c r="U368" s="312"/>
      <c r="V368" s="312"/>
      <c r="W368" s="312"/>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c r="AS368" s="312"/>
      <c r="AT368" s="312"/>
      <c r="AU368" s="312"/>
      <c r="AV368" s="312"/>
    </row>
    <row r="369" spans="1:48">
      <c r="A369" s="371"/>
      <c r="B369" s="312"/>
      <c r="C369" s="312"/>
      <c r="D369" s="312"/>
      <c r="E369" s="370"/>
      <c r="F369" s="312"/>
      <c r="G369" s="312"/>
      <c r="H369" s="312"/>
      <c r="I369" s="312"/>
      <c r="J369" s="312"/>
      <c r="K369" s="312"/>
      <c r="L369" s="312"/>
      <c r="M369" s="312"/>
      <c r="N369" s="312"/>
      <c r="O369" s="312"/>
      <c r="P369" s="312"/>
      <c r="Q369" s="312"/>
      <c r="R369" s="312"/>
      <c r="S369" s="312"/>
      <c r="T369" s="312"/>
      <c r="U369" s="312"/>
      <c r="V369" s="312"/>
      <c r="W369" s="312"/>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c r="AS369" s="312"/>
      <c r="AT369" s="312"/>
      <c r="AU369" s="312"/>
      <c r="AV369" s="312"/>
    </row>
    <row r="370" spans="1:48">
      <c r="A370" s="371"/>
      <c r="B370" s="312"/>
      <c r="C370" s="312"/>
      <c r="D370" s="312"/>
      <c r="E370" s="370"/>
      <c r="F370" s="312"/>
      <c r="G370" s="312"/>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row>
    <row r="371" spans="1:48">
      <c r="A371" s="371"/>
      <c r="B371" s="312"/>
      <c r="C371" s="312"/>
      <c r="D371" s="312"/>
      <c r="E371" s="370"/>
      <c r="F371" s="312"/>
      <c r="G371" s="312"/>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row>
    <row r="372" spans="1:48">
      <c r="A372" s="371"/>
      <c r="B372" s="312"/>
      <c r="C372" s="312"/>
      <c r="D372" s="312"/>
      <c r="E372" s="370"/>
      <c r="F372" s="312"/>
      <c r="G372" s="312"/>
      <c r="H372" s="312"/>
      <c r="I372" s="312"/>
      <c r="J372" s="312"/>
      <c r="K372" s="312"/>
      <c r="L372" s="312"/>
      <c r="M372" s="312"/>
      <c r="N372" s="312"/>
      <c r="O372" s="312"/>
      <c r="P372" s="312"/>
      <c r="Q372" s="312"/>
      <c r="R372" s="312"/>
      <c r="S372" s="312"/>
      <c r="T372" s="312"/>
      <c r="U372" s="312"/>
      <c r="V372" s="312"/>
      <c r="W372" s="312"/>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c r="AS372" s="312"/>
      <c r="AT372" s="312"/>
      <c r="AU372" s="312"/>
      <c r="AV372" s="312"/>
    </row>
    <row r="373" spans="1:48">
      <c r="A373" s="371"/>
      <c r="B373" s="312"/>
      <c r="C373" s="312"/>
      <c r="D373" s="312"/>
      <c r="E373" s="370"/>
      <c r="F373" s="312"/>
      <c r="G373" s="312"/>
      <c r="H373" s="312"/>
      <c r="I373" s="312"/>
      <c r="J373" s="312"/>
      <c r="K373" s="312"/>
      <c r="L373" s="312"/>
      <c r="M373" s="312"/>
      <c r="N373" s="312"/>
      <c r="O373" s="312"/>
      <c r="P373" s="312"/>
      <c r="Q373" s="312"/>
      <c r="R373" s="312"/>
      <c r="S373" s="312"/>
      <c r="T373" s="312"/>
      <c r="U373" s="312"/>
      <c r="V373" s="312"/>
      <c r="W373" s="312"/>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c r="AS373" s="312"/>
      <c r="AT373" s="312"/>
      <c r="AU373" s="312"/>
      <c r="AV373" s="312"/>
    </row>
    <row r="374" spans="1:48">
      <c r="A374" s="371"/>
      <c r="B374" s="312"/>
      <c r="C374" s="312"/>
      <c r="D374" s="312"/>
      <c r="E374" s="370"/>
      <c r="F374" s="312"/>
      <c r="G374" s="312"/>
      <c r="H374" s="312"/>
      <c r="I374" s="312"/>
      <c r="J374" s="312"/>
      <c r="K374" s="312"/>
      <c r="L374" s="312"/>
      <c r="M374" s="312"/>
      <c r="N374" s="312"/>
      <c r="O374" s="312"/>
      <c r="P374" s="312"/>
      <c r="Q374" s="312"/>
      <c r="R374" s="312"/>
      <c r="S374" s="312"/>
      <c r="T374" s="312"/>
      <c r="U374" s="312"/>
      <c r="V374" s="312"/>
      <c r="W374" s="312"/>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c r="AS374" s="312"/>
      <c r="AT374" s="312"/>
      <c r="AU374" s="312"/>
      <c r="AV374" s="312"/>
    </row>
    <row r="375" spans="1:48">
      <c r="A375" s="371"/>
      <c r="B375" s="312"/>
      <c r="C375" s="312"/>
      <c r="D375" s="312"/>
      <c r="E375" s="370"/>
      <c r="F375" s="312"/>
      <c r="G375" s="312"/>
      <c r="H375" s="312"/>
      <c r="I375" s="312"/>
      <c r="J375" s="312"/>
      <c r="K375" s="312"/>
      <c r="L375" s="312"/>
      <c r="M375" s="312"/>
      <c r="N375" s="312"/>
      <c r="O375" s="312"/>
      <c r="P375" s="312"/>
      <c r="Q375" s="312"/>
      <c r="R375" s="312"/>
      <c r="S375" s="312"/>
      <c r="T375" s="312"/>
      <c r="U375" s="312"/>
      <c r="V375" s="312"/>
      <c r="W375" s="312"/>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c r="AS375" s="312"/>
      <c r="AT375" s="312"/>
      <c r="AU375" s="312"/>
      <c r="AV375" s="312"/>
    </row>
    <row r="376" spans="1:48">
      <c r="A376" s="371"/>
      <c r="B376" s="312"/>
      <c r="C376" s="312"/>
      <c r="D376" s="312"/>
      <c r="E376" s="370"/>
      <c r="F376" s="312"/>
      <c r="G376" s="312"/>
      <c r="H376" s="312"/>
      <c r="I376" s="312"/>
      <c r="J376" s="312"/>
      <c r="K376" s="312"/>
      <c r="L376" s="312"/>
      <c r="M376" s="312"/>
      <c r="N376" s="312"/>
      <c r="O376" s="312"/>
      <c r="P376" s="312"/>
      <c r="Q376" s="312"/>
      <c r="R376" s="312"/>
      <c r="S376" s="312"/>
      <c r="T376" s="312"/>
      <c r="U376" s="312"/>
      <c r="V376" s="312"/>
      <c r="W376" s="312"/>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c r="AS376" s="312"/>
      <c r="AT376" s="312"/>
      <c r="AU376" s="312"/>
      <c r="AV376" s="312"/>
    </row>
    <row r="377" spans="1:48">
      <c r="A377" s="371"/>
      <c r="B377" s="312"/>
      <c r="C377" s="312"/>
      <c r="D377" s="312"/>
      <c r="E377" s="370"/>
      <c r="F377" s="312"/>
      <c r="G377" s="312"/>
      <c r="H377" s="312"/>
      <c r="I377" s="312"/>
      <c r="J377" s="312"/>
      <c r="K377" s="312"/>
      <c r="L377" s="312"/>
      <c r="M377" s="312"/>
      <c r="N377" s="312"/>
      <c r="O377" s="312"/>
      <c r="P377" s="312"/>
      <c r="Q377" s="312"/>
      <c r="R377" s="312"/>
      <c r="S377" s="312"/>
      <c r="T377" s="312"/>
      <c r="U377" s="312"/>
      <c r="V377" s="312"/>
      <c r="W377" s="312"/>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c r="AS377" s="312"/>
      <c r="AT377" s="312"/>
      <c r="AU377" s="312"/>
      <c r="AV377" s="312"/>
    </row>
    <row r="378" spans="1:48">
      <c r="A378" s="371"/>
      <c r="B378" s="312"/>
      <c r="C378" s="312"/>
      <c r="D378" s="312"/>
      <c r="E378" s="370"/>
      <c r="F378" s="312"/>
      <c r="G378" s="312"/>
      <c r="H378" s="312"/>
      <c r="I378" s="312"/>
      <c r="J378" s="312"/>
      <c r="K378" s="312"/>
      <c r="L378" s="312"/>
      <c r="M378" s="312"/>
      <c r="N378" s="312"/>
      <c r="O378" s="312"/>
      <c r="P378" s="312"/>
      <c r="Q378" s="312"/>
      <c r="R378" s="312"/>
      <c r="S378" s="312"/>
      <c r="T378" s="312"/>
      <c r="U378" s="312"/>
      <c r="V378" s="312"/>
      <c r="W378" s="312"/>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c r="AS378" s="312"/>
      <c r="AT378" s="312"/>
      <c r="AU378" s="312"/>
      <c r="AV378" s="312"/>
    </row>
    <row r="379" spans="1:48">
      <c r="A379" s="371"/>
      <c r="B379" s="312"/>
      <c r="C379" s="312"/>
      <c r="D379" s="312"/>
      <c r="E379" s="370"/>
      <c r="F379" s="312"/>
      <c r="G379" s="312"/>
      <c r="H379" s="312"/>
      <c r="I379" s="312"/>
      <c r="J379" s="312"/>
      <c r="K379" s="312"/>
      <c r="L379" s="312"/>
      <c r="M379" s="312"/>
      <c r="N379" s="312"/>
      <c r="O379" s="312"/>
      <c r="P379" s="312"/>
      <c r="Q379" s="312"/>
      <c r="R379" s="312"/>
      <c r="S379" s="312"/>
      <c r="T379" s="312"/>
      <c r="U379" s="312"/>
      <c r="V379" s="312"/>
      <c r="W379" s="312"/>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c r="AS379" s="312"/>
      <c r="AT379" s="312"/>
      <c r="AU379" s="312"/>
      <c r="AV379" s="312"/>
    </row>
    <row r="380" spans="1:48">
      <c r="A380" s="371"/>
      <c r="B380" s="312"/>
      <c r="C380" s="312"/>
      <c r="D380" s="312"/>
      <c r="E380" s="370"/>
      <c r="F380" s="312"/>
      <c r="G380" s="312"/>
      <c r="H380" s="312"/>
      <c r="I380" s="312"/>
      <c r="J380" s="312"/>
      <c r="K380" s="312"/>
      <c r="L380" s="312"/>
      <c r="M380" s="312"/>
      <c r="N380" s="312"/>
      <c r="O380" s="312"/>
      <c r="P380" s="312"/>
      <c r="Q380" s="312"/>
      <c r="R380" s="312"/>
      <c r="S380" s="312"/>
      <c r="T380" s="312"/>
      <c r="U380" s="312"/>
      <c r="V380" s="312"/>
      <c r="W380" s="312"/>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c r="AS380" s="312"/>
      <c r="AT380" s="312"/>
      <c r="AU380" s="312"/>
      <c r="AV380" s="312"/>
    </row>
    <row r="381" spans="1:48">
      <c r="A381" s="371"/>
      <c r="B381" s="312"/>
      <c r="C381" s="312"/>
      <c r="D381" s="312"/>
      <c r="E381" s="370"/>
      <c r="F381" s="312"/>
      <c r="G381" s="312"/>
      <c r="H381" s="312"/>
      <c r="I381" s="312"/>
      <c r="J381" s="312"/>
      <c r="K381" s="312"/>
      <c r="L381" s="312"/>
      <c r="M381" s="312"/>
      <c r="N381" s="312"/>
      <c r="O381" s="312"/>
      <c r="P381" s="312"/>
      <c r="Q381" s="312"/>
      <c r="R381" s="312"/>
      <c r="S381" s="312"/>
      <c r="T381" s="312"/>
      <c r="U381" s="312"/>
      <c r="V381" s="312"/>
      <c r="W381" s="312"/>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c r="AS381" s="312"/>
      <c r="AT381" s="312"/>
      <c r="AU381" s="312"/>
      <c r="AV381" s="312"/>
    </row>
    <row r="382" spans="1:48">
      <c r="A382" s="371"/>
      <c r="B382" s="312"/>
      <c r="C382" s="312"/>
      <c r="D382" s="312"/>
      <c r="E382" s="370"/>
      <c r="F382" s="312"/>
      <c r="G382" s="312"/>
      <c r="H382" s="312"/>
      <c r="I382" s="312"/>
      <c r="J382" s="312"/>
      <c r="K382" s="312"/>
      <c r="L382" s="312"/>
      <c r="M382" s="312"/>
      <c r="N382" s="312"/>
      <c r="O382" s="312"/>
      <c r="P382" s="312"/>
      <c r="Q382" s="312"/>
      <c r="R382" s="312"/>
      <c r="S382" s="312"/>
      <c r="T382" s="312"/>
      <c r="U382" s="312"/>
      <c r="V382" s="312"/>
      <c r="W382" s="312"/>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c r="AS382" s="312"/>
      <c r="AT382" s="312"/>
      <c r="AU382" s="312"/>
      <c r="AV382" s="312"/>
    </row>
    <row r="383" spans="1:48">
      <c r="A383" s="371"/>
      <c r="B383" s="312"/>
      <c r="C383" s="312"/>
      <c r="D383" s="312"/>
      <c r="E383" s="370"/>
      <c r="F383" s="312"/>
      <c r="G383" s="312"/>
      <c r="H383" s="312"/>
      <c r="I383" s="312"/>
      <c r="J383" s="312"/>
      <c r="K383" s="312"/>
      <c r="L383" s="312"/>
      <c r="M383" s="312"/>
      <c r="N383" s="312"/>
      <c r="O383" s="312"/>
      <c r="P383" s="312"/>
      <c r="Q383" s="312"/>
      <c r="R383" s="312"/>
      <c r="S383" s="312"/>
      <c r="T383" s="312"/>
      <c r="U383" s="312"/>
      <c r="V383" s="312"/>
      <c r="W383" s="312"/>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c r="AS383" s="312"/>
      <c r="AT383" s="312"/>
      <c r="AU383" s="312"/>
      <c r="AV383" s="312"/>
    </row>
    <row r="384" spans="1:48">
      <c r="A384" s="371"/>
      <c r="B384" s="312"/>
      <c r="C384" s="312"/>
      <c r="D384" s="312"/>
      <c r="E384" s="370"/>
      <c r="F384" s="312"/>
      <c r="G384" s="312"/>
      <c r="H384" s="312"/>
      <c r="I384" s="312"/>
      <c r="J384" s="312"/>
      <c r="K384" s="312"/>
      <c r="L384" s="312"/>
      <c r="M384" s="312"/>
      <c r="N384" s="312"/>
      <c r="O384" s="312"/>
      <c r="P384" s="312"/>
      <c r="Q384" s="312"/>
      <c r="R384" s="312"/>
      <c r="S384" s="312"/>
      <c r="T384" s="312"/>
      <c r="U384" s="312"/>
      <c r="V384" s="312"/>
      <c r="W384" s="312"/>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c r="AS384" s="312"/>
      <c r="AT384" s="312"/>
      <c r="AU384" s="312"/>
      <c r="AV384" s="312"/>
    </row>
    <row r="385" spans="1:48">
      <c r="A385" s="371"/>
      <c r="B385" s="312"/>
      <c r="C385" s="312"/>
      <c r="D385" s="312"/>
      <c r="E385" s="370"/>
      <c r="F385" s="312"/>
      <c r="G385" s="312"/>
      <c r="H385" s="312"/>
      <c r="I385" s="312"/>
      <c r="J385" s="312"/>
      <c r="K385" s="312"/>
      <c r="L385" s="312"/>
      <c r="M385" s="312"/>
      <c r="N385" s="312"/>
      <c r="O385" s="312"/>
      <c r="P385" s="312"/>
      <c r="Q385" s="312"/>
      <c r="R385" s="312"/>
      <c r="S385" s="312"/>
      <c r="T385" s="312"/>
      <c r="U385" s="312"/>
      <c r="V385" s="312"/>
      <c r="W385" s="312"/>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c r="AS385" s="312"/>
      <c r="AT385" s="312"/>
      <c r="AU385" s="312"/>
      <c r="AV385" s="312"/>
    </row>
    <row r="386" spans="1:48">
      <c r="A386" s="371"/>
      <c r="B386" s="312"/>
      <c r="C386" s="312"/>
      <c r="D386" s="312"/>
      <c r="E386" s="370"/>
      <c r="F386" s="312"/>
      <c r="G386" s="312"/>
      <c r="H386" s="312"/>
      <c r="I386" s="312"/>
      <c r="J386" s="312"/>
      <c r="K386" s="312"/>
      <c r="L386" s="312"/>
      <c r="M386" s="312"/>
      <c r="N386" s="312"/>
      <c r="O386" s="312"/>
      <c r="P386" s="312"/>
      <c r="Q386" s="312"/>
      <c r="R386" s="312"/>
      <c r="S386" s="312"/>
      <c r="T386" s="312"/>
      <c r="U386" s="312"/>
      <c r="V386" s="312"/>
      <c r="W386" s="312"/>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c r="AS386" s="312"/>
      <c r="AT386" s="312"/>
      <c r="AU386" s="312"/>
      <c r="AV386" s="312"/>
    </row>
    <row r="387" spans="1:48">
      <c r="A387" s="371"/>
      <c r="B387" s="312"/>
      <c r="C387" s="312"/>
      <c r="D387" s="312"/>
      <c r="E387" s="370"/>
      <c r="F387" s="312"/>
      <c r="G387" s="312"/>
      <c r="H387" s="312"/>
      <c r="I387" s="312"/>
      <c r="J387" s="312"/>
      <c r="K387" s="312"/>
      <c r="L387" s="312"/>
      <c r="M387" s="312"/>
      <c r="N387" s="312"/>
      <c r="O387" s="312"/>
      <c r="P387" s="312"/>
      <c r="Q387" s="312"/>
      <c r="R387" s="312"/>
      <c r="S387" s="312"/>
      <c r="T387" s="312"/>
      <c r="U387" s="312"/>
      <c r="V387" s="312"/>
      <c r="W387" s="312"/>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c r="AS387" s="312"/>
      <c r="AT387" s="312"/>
      <c r="AU387" s="312"/>
      <c r="AV387" s="312"/>
    </row>
    <row r="388" spans="1:48">
      <c r="A388" s="371"/>
      <c r="B388" s="312"/>
      <c r="C388" s="312"/>
      <c r="D388" s="312"/>
      <c r="E388" s="370"/>
      <c r="F388" s="312"/>
      <c r="G388" s="312"/>
      <c r="H388" s="312"/>
      <c r="I388" s="312"/>
      <c r="J388" s="312"/>
      <c r="K388" s="312"/>
      <c r="L388" s="312"/>
      <c r="M388" s="312"/>
      <c r="N388" s="312"/>
      <c r="O388" s="312"/>
      <c r="P388" s="312"/>
      <c r="Q388" s="312"/>
      <c r="R388" s="312"/>
      <c r="S388" s="312"/>
      <c r="T388" s="312"/>
      <c r="U388" s="312"/>
      <c r="V388" s="312"/>
      <c r="W388" s="312"/>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c r="AS388" s="312"/>
      <c r="AT388" s="312"/>
      <c r="AU388" s="312"/>
      <c r="AV388" s="312"/>
    </row>
    <row r="389" spans="1:48">
      <c r="A389" s="371"/>
      <c r="B389" s="312"/>
      <c r="C389" s="312"/>
      <c r="D389" s="312"/>
      <c r="E389" s="370"/>
      <c r="F389" s="312"/>
      <c r="G389" s="312"/>
      <c r="H389" s="312"/>
      <c r="I389" s="312"/>
      <c r="J389" s="312"/>
      <c r="K389" s="312"/>
      <c r="L389" s="312"/>
      <c r="M389" s="312"/>
      <c r="N389" s="312"/>
      <c r="O389" s="312"/>
      <c r="P389" s="312"/>
      <c r="Q389" s="312"/>
      <c r="R389" s="312"/>
      <c r="S389" s="312"/>
      <c r="T389" s="312"/>
      <c r="U389" s="312"/>
      <c r="V389" s="312"/>
      <c r="W389" s="312"/>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c r="AS389" s="312"/>
      <c r="AT389" s="312"/>
      <c r="AU389" s="312"/>
      <c r="AV389" s="312"/>
    </row>
    <row r="390" spans="1:48">
      <c r="A390" s="371"/>
      <c r="B390" s="312"/>
      <c r="C390" s="312"/>
      <c r="D390" s="312"/>
      <c r="E390" s="370"/>
      <c r="F390" s="312"/>
      <c r="G390" s="312"/>
      <c r="H390" s="312"/>
      <c r="I390" s="312"/>
      <c r="J390" s="312"/>
      <c r="K390" s="312"/>
      <c r="L390" s="312"/>
      <c r="M390" s="312"/>
      <c r="N390" s="312"/>
      <c r="O390" s="312"/>
      <c r="P390" s="312"/>
      <c r="Q390" s="312"/>
      <c r="R390" s="312"/>
      <c r="S390" s="312"/>
      <c r="T390" s="312"/>
      <c r="U390" s="312"/>
      <c r="V390" s="312"/>
      <c r="W390" s="312"/>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c r="AS390" s="312"/>
      <c r="AT390" s="312"/>
      <c r="AU390" s="312"/>
      <c r="AV390" s="312"/>
    </row>
    <row r="391" spans="1:48">
      <c r="A391" s="371"/>
      <c r="B391" s="312"/>
      <c r="C391" s="312"/>
      <c r="D391" s="312"/>
      <c r="E391" s="370"/>
      <c r="F391" s="312"/>
      <c r="G391" s="312"/>
      <c r="H391" s="312"/>
      <c r="I391" s="312"/>
      <c r="J391" s="312"/>
      <c r="K391" s="312"/>
      <c r="L391" s="312"/>
      <c r="M391" s="312"/>
      <c r="N391" s="312"/>
      <c r="O391" s="312"/>
      <c r="P391" s="312"/>
      <c r="Q391" s="312"/>
      <c r="R391" s="312"/>
      <c r="S391" s="312"/>
      <c r="T391" s="312"/>
      <c r="U391" s="312"/>
      <c r="V391" s="312"/>
      <c r="W391" s="312"/>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c r="AS391" s="312"/>
      <c r="AT391" s="312"/>
      <c r="AU391" s="312"/>
      <c r="AV391" s="312"/>
    </row>
    <row r="392" spans="1:48">
      <c r="A392" s="371"/>
      <c r="B392" s="312"/>
      <c r="C392" s="312"/>
      <c r="D392" s="312"/>
      <c r="E392" s="370"/>
      <c r="F392" s="312"/>
      <c r="G392" s="312"/>
      <c r="H392" s="312"/>
      <c r="I392" s="312"/>
      <c r="J392" s="312"/>
      <c r="K392" s="312"/>
      <c r="L392" s="312"/>
      <c r="M392" s="312"/>
      <c r="N392" s="312"/>
      <c r="O392" s="312"/>
      <c r="P392" s="312"/>
      <c r="Q392" s="312"/>
      <c r="R392" s="312"/>
      <c r="S392" s="312"/>
      <c r="T392" s="312"/>
      <c r="U392" s="312"/>
      <c r="V392" s="312"/>
      <c r="W392" s="312"/>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c r="AS392" s="312"/>
      <c r="AT392" s="312"/>
      <c r="AU392" s="312"/>
      <c r="AV392" s="312"/>
    </row>
    <row r="393" spans="1:48">
      <c r="A393" s="371"/>
      <c r="B393" s="312"/>
      <c r="C393" s="312"/>
      <c r="D393" s="312"/>
      <c r="E393" s="370"/>
      <c r="F393" s="312"/>
      <c r="G393" s="312"/>
      <c r="H393" s="312"/>
      <c r="I393" s="312"/>
      <c r="J393" s="312"/>
      <c r="K393" s="312"/>
      <c r="L393" s="312"/>
      <c r="M393" s="312"/>
      <c r="N393" s="312"/>
      <c r="O393" s="312"/>
      <c r="P393" s="312"/>
      <c r="Q393" s="312"/>
      <c r="R393" s="312"/>
      <c r="S393" s="312"/>
      <c r="T393" s="312"/>
      <c r="U393" s="312"/>
      <c r="V393" s="312"/>
      <c r="W393" s="312"/>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c r="AS393" s="312"/>
      <c r="AT393" s="312"/>
      <c r="AU393" s="312"/>
      <c r="AV393" s="312"/>
    </row>
    <row r="394" spans="1:48">
      <c r="A394" s="371"/>
      <c r="B394" s="312"/>
      <c r="C394" s="312"/>
      <c r="D394" s="312"/>
      <c r="E394" s="370"/>
      <c r="F394" s="312"/>
      <c r="G394" s="312"/>
      <c r="H394" s="312"/>
      <c r="I394" s="312"/>
      <c r="J394" s="312"/>
      <c r="K394" s="312"/>
      <c r="L394" s="312"/>
      <c r="M394" s="312"/>
      <c r="N394" s="312"/>
      <c r="O394" s="312"/>
      <c r="P394" s="312"/>
      <c r="Q394" s="312"/>
      <c r="R394" s="312"/>
      <c r="S394" s="312"/>
      <c r="T394" s="312"/>
      <c r="U394" s="312"/>
      <c r="V394" s="312"/>
      <c r="W394" s="312"/>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c r="AS394" s="312"/>
      <c r="AT394" s="312"/>
      <c r="AU394" s="312"/>
      <c r="AV394" s="312"/>
    </row>
    <row r="395" spans="1:48">
      <c r="A395" s="371"/>
      <c r="B395" s="312"/>
      <c r="C395" s="312"/>
      <c r="D395" s="312"/>
      <c r="E395" s="370"/>
      <c r="F395" s="312"/>
      <c r="G395" s="312"/>
      <c r="H395" s="312"/>
      <c r="I395" s="312"/>
      <c r="J395" s="312"/>
      <c r="K395" s="312"/>
      <c r="L395" s="312"/>
      <c r="M395" s="312"/>
      <c r="N395" s="312"/>
      <c r="O395" s="312"/>
      <c r="P395" s="312"/>
      <c r="Q395" s="312"/>
      <c r="R395" s="312"/>
      <c r="S395" s="312"/>
      <c r="T395" s="312"/>
      <c r="U395" s="312"/>
      <c r="V395" s="312"/>
      <c r="W395" s="312"/>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c r="AS395" s="312"/>
      <c r="AT395" s="312"/>
      <c r="AU395" s="312"/>
      <c r="AV395" s="312"/>
    </row>
    <row r="396" spans="1:48">
      <c r="A396" s="371"/>
      <c r="B396" s="312"/>
      <c r="C396" s="312"/>
      <c r="D396" s="312"/>
      <c r="E396" s="370"/>
      <c r="F396" s="312"/>
      <c r="G396" s="312"/>
      <c r="H396" s="312"/>
      <c r="I396" s="312"/>
      <c r="J396" s="312"/>
      <c r="K396" s="312"/>
      <c r="L396" s="312"/>
      <c r="M396" s="312"/>
      <c r="N396" s="312"/>
      <c r="O396" s="312"/>
      <c r="P396" s="312"/>
      <c r="Q396" s="312"/>
      <c r="R396" s="312"/>
      <c r="S396" s="312"/>
      <c r="T396" s="312"/>
      <c r="U396" s="312"/>
      <c r="V396" s="312"/>
      <c r="W396" s="312"/>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c r="AS396" s="312"/>
      <c r="AT396" s="312"/>
      <c r="AU396" s="312"/>
      <c r="AV396" s="312"/>
    </row>
    <row r="397" spans="1:48">
      <c r="A397" s="371"/>
      <c r="B397" s="312"/>
      <c r="C397" s="312"/>
      <c r="D397" s="312"/>
      <c r="E397" s="370"/>
      <c r="F397" s="312"/>
      <c r="G397" s="312"/>
      <c r="H397" s="312"/>
      <c r="I397" s="312"/>
      <c r="J397" s="312"/>
      <c r="K397" s="312"/>
      <c r="L397" s="312"/>
      <c r="M397" s="312"/>
      <c r="N397" s="312"/>
      <c r="O397" s="312"/>
      <c r="P397" s="312"/>
      <c r="Q397" s="312"/>
      <c r="R397" s="312"/>
      <c r="S397" s="312"/>
      <c r="T397" s="312"/>
      <c r="U397" s="312"/>
      <c r="V397" s="312"/>
      <c r="W397" s="312"/>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c r="AS397" s="312"/>
      <c r="AT397" s="312"/>
      <c r="AU397" s="312"/>
      <c r="AV397" s="312"/>
    </row>
    <row r="398" spans="1:48">
      <c r="A398" s="371"/>
      <c r="B398" s="312"/>
      <c r="C398" s="312"/>
      <c r="D398" s="312"/>
      <c r="E398" s="370"/>
      <c r="F398" s="312"/>
      <c r="G398" s="312"/>
      <c r="H398" s="312"/>
      <c r="I398" s="312"/>
      <c r="J398" s="312"/>
      <c r="K398" s="312"/>
      <c r="L398" s="312"/>
      <c r="M398" s="312"/>
      <c r="N398" s="312"/>
      <c r="O398" s="312"/>
      <c r="P398" s="312"/>
      <c r="Q398" s="312"/>
      <c r="R398" s="312"/>
      <c r="S398" s="312"/>
      <c r="T398" s="312"/>
      <c r="U398" s="312"/>
      <c r="V398" s="312"/>
      <c r="W398" s="312"/>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c r="AS398" s="312"/>
      <c r="AT398" s="312"/>
      <c r="AU398" s="312"/>
      <c r="AV398" s="312"/>
    </row>
    <row r="399" spans="1:48">
      <c r="A399" s="371"/>
      <c r="B399" s="312"/>
      <c r="C399" s="312"/>
      <c r="D399" s="312"/>
      <c r="E399" s="370"/>
      <c r="F399" s="312"/>
      <c r="G399" s="312"/>
      <c r="H399" s="312"/>
      <c r="I399" s="312"/>
      <c r="J399" s="312"/>
      <c r="K399" s="312"/>
      <c r="L399" s="312"/>
      <c r="M399" s="312"/>
      <c r="N399" s="312"/>
      <c r="O399" s="312"/>
      <c r="P399" s="312"/>
      <c r="Q399" s="312"/>
      <c r="R399" s="312"/>
      <c r="S399" s="312"/>
      <c r="T399" s="312"/>
      <c r="U399" s="312"/>
      <c r="V399" s="312"/>
      <c r="W399" s="312"/>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c r="AS399" s="312"/>
      <c r="AT399" s="312"/>
      <c r="AU399" s="312"/>
      <c r="AV399" s="312"/>
    </row>
    <row r="400" spans="1:48">
      <c r="A400" s="371"/>
      <c r="B400" s="312"/>
      <c r="C400" s="312"/>
      <c r="D400" s="312"/>
      <c r="E400" s="370"/>
      <c r="F400" s="312"/>
      <c r="G400" s="312"/>
      <c r="H400" s="312"/>
      <c r="I400" s="312"/>
      <c r="J400" s="312"/>
      <c r="K400" s="312"/>
      <c r="L400" s="312"/>
      <c r="M400" s="312"/>
      <c r="N400" s="312"/>
      <c r="O400" s="312"/>
      <c r="P400" s="312"/>
      <c r="Q400" s="312"/>
      <c r="R400" s="312"/>
      <c r="S400" s="312"/>
      <c r="T400" s="312"/>
      <c r="U400" s="312"/>
      <c r="V400" s="312"/>
      <c r="W400" s="312"/>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c r="AS400" s="312"/>
      <c r="AT400" s="312"/>
      <c r="AU400" s="312"/>
      <c r="AV400" s="312"/>
    </row>
    <row r="401" spans="1:48">
      <c r="A401" s="371"/>
      <c r="B401" s="312"/>
      <c r="C401" s="312"/>
      <c r="D401" s="312"/>
      <c r="E401" s="370"/>
      <c r="F401" s="312"/>
      <c r="G401" s="312"/>
      <c r="H401" s="312"/>
      <c r="I401" s="312"/>
      <c r="J401" s="312"/>
      <c r="K401" s="312"/>
      <c r="L401" s="312"/>
      <c r="M401" s="312"/>
      <c r="N401" s="312"/>
      <c r="O401" s="312"/>
      <c r="P401" s="312"/>
      <c r="Q401" s="312"/>
      <c r="R401" s="312"/>
      <c r="S401" s="312"/>
      <c r="T401" s="312"/>
      <c r="U401" s="312"/>
      <c r="V401" s="312"/>
      <c r="W401" s="312"/>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c r="AS401" s="312"/>
      <c r="AT401" s="312"/>
      <c r="AU401" s="312"/>
      <c r="AV401" s="312"/>
    </row>
    <row r="402" spans="1:48">
      <c r="A402" s="371"/>
      <c r="B402" s="312"/>
      <c r="C402" s="312"/>
      <c r="D402" s="312"/>
      <c r="E402" s="370"/>
      <c r="F402" s="312"/>
      <c r="G402" s="312"/>
      <c r="H402" s="312"/>
      <c r="I402" s="312"/>
      <c r="J402" s="312"/>
      <c r="K402" s="312"/>
      <c r="L402" s="312"/>
      <c r="M402" s="312"/>
      <c r="N402" s="312"/>
      <c r="O402" s="312"/>
      <c r="P402" s="312"/>
      <c r="Q402" s="312"/>
      <c r="R402" s="312"/>
      <c r="S402" s="312"/>
      <c r="T402" s="312"/>
      <c r="U402" s="312"/>
      <c r="V402" s="312"/>
      <c r="W402" s="312"/>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c r="AS402" s="312"/>
      <c r="AT402" s="312"/>
      <c r="AU402" s="312"/>
      <c r="AV402" s="312"/>
    </row>
    <row r="403" spans="1:48">
      <c r="A403" s="371"/>
      <c r="B403" s="312"/>
      <c r="C403" s="312"/>
      <c r="D403" s="312"/>
      <c r="E403" s="370"/>
      <c r="F403" s="312"/>
      <c r="G403" s="312"/>
      <c r="H403" s="312"/>
      <c r="I403" s="312"/>
      <c r="J403" s="312"/>
      <c r="K403" s="312"/>
      <c r="L403" s="312"/>
      <c r="M403" s="312"/>
      <c r="N403" s="312"/>
      <c r="O403" s="312"/>
      <c r="P403" s="312"/>
      <c r="Q403" s="312"/>
      <c r="R403" s="312"/>
      <c r="S403" s="312"/>
      <c r="T403" s="312"/>
      <c r="U403" s="312"/>
      <c r="V403" s="312"/>
      <c r="W403" s="312"/>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c r="AS403" s="312"/>
      <c r="AT403" s="312"/>
      <c r="AU403" s="312"/>
      <c r="AV403" s="312"/>
    </row>
    <row r="404" spans="1:48">
      <c r="A404" s="371"/>
      <c r="B404" s="312"/>
      <c r="C404" s="312"/>
      <c r="D404" s="312"/>
      <c r="E404" s="370"/>
      <c r="F404" s="312"/>
      <c r="G404" s="312"/>
      <c r="H404" s="312"/>
      <c r="I404" s="312"/>
      <c r="J404" s="312"/>
      <c r="K404" s="312"/>
      <c r="L404" s="312"/>
      <c r="M404" s="312"/>
      <c r="N404" s="312"/>
      <c r="O404" s="312"/>
      <c r="P404" s="312"/>
      <c r="Q404" s="312"/>
      <c r="R404" s="312"/>
      <c r="S404" s="312"/>
      <c r="T404" s="312"/>
      <c r="U404" s="312"/>
      <c r="V404" s="312"/>
      <c r="W404" s="312"/>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c r="AS404" s="312"/>
      <c r="AT404" s="312"/>
      <c r="AU404" s="312"/>
      <c r="AV404" s="312"/>
    </row>
    <row r="405" spans="1:48">
      <c r="A405" s="371"/>
      <c r="B405" s="312"/>
      <c r="C405" s="312"/>
      <c r="D405" s="312"/>
      <c r="E405" s="370"/>
      <c r="F405" s="312"/>
      <c r="G405" s="312"/>
      <c r="H405" s="312"/>
      <c r="I405" s="312"/>
      <c r="J405" s="312"/>
      <c r="K405" s="312"/>
      <c r="L405" s="312"/>
      <c r="M405" s="312"/>
      <c r="N405" s="312"/>
      <c r="O405" s="312"/>
      <c r="P405" s="312"/>
      <c r="Q405" s="312"/>
      <c r="R405" s="312"/>
      <c r="S405" s="312"/>
      <c r="T405" s="312"/>
      <c r="U405" s="312"/>
      <c r="V405" s="312"/>
      <c r="W405" s="312"/>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c r="AS405" s="312"/>
      <c r="AT405" s="312"/>
      <c r="AU405" s="312"/>
      <c r="AV405" s="312"/>
    </row>
    <row r="406" spans="1:48">
      <c r="A406" s="371"/>
      <c r="B406" s="312"/>
      <c r="C406" s="312"/>
      <c r="D406" s="312"/>
      <c r="E406" s="370"/>
      <c r="F406" s="312"/>
      <c r="G406" s="312"/>
      <c r="H406" s="312"/>
      <c r="I406" s="312"/>
      <c r="J406" s="312"/>
      <c r="K406" s="312"/>
      <c r="L406" s="312"/>
      <c r="M406" s="312"/>
      <c r="N406" s="312"/>
      <c r="O406" s="312"/>
      <c r="P406" s="312"/>
      <c r="Q406" s="312"/>
      <c r="R406" s="312"/>
      <c r="S406" s="312"/>
      <c r="T406" s="312"/>
      <c r="U406" s="312"/>
      <c r="V406" s="312"/>
      <c r="W406" s="312"/>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c r="AS406" s="312"/>
      <c r="AT406" s="312"/>
      <c r="AU406" s="312"/>
      <c r="AV406" s="312"/>
    </row>
    <row r="407" spans="1:48">
      <c r="A407" s="371"/>
      <c r="B407" s="312"/>
      <c r="C407" s="312"/>
      <c r="D407" s="312"/>
      <c r="E407" s="370"/>
      <c r="F407" s="312"/>
      <c r="G407" s="312"/>
      <c r="H407" s="312"/>
      <c r="I407" s="312"/>
      <c r="J407" s="312"/>
      <c r="K407" s="312"/>
      <c r="L407" s="312"/>
      <c r="M407" s="312"/>
      <c r="N407" s="312"/>
      <c r="O407" s="312"/>
      <c r="P407" s="312"/>
      <c r="Q407" s="312"/>
      <c r="R407" s="312"/>
      <c r="S407" s="312"/>
      <c r="T407" s="312"/>
      <c r="U407" s="312"/>
      <c r="V407" s="312"/>
      <c r="W407" s="312"/>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c r="AS407" s="312"/>
      <c r="AT407" s="312"/>
      <c r="AU407" s="312"/>
      <c r="AV407" s="312"/>
    </row>
    <row r="408" spans="1:48">
      <c r="A408" s="371"/>
      <c r="B408" s="312"/>
      <c r="C408" s="312"/>
      <c r="D408" s="312"/>
      <c r="E408" s="370"/>
      <c r="F408" s="312"/>
      <c r="G408" s="312"/>
      <c r="H408" s="312"/>
      <c r="I408" s="312"/>
      <c r="J408" s="312"/>
      <c r="K408" s="312"/>
      <c r="L408" s="312"/>
      <c r="M408" s="312"/>
      <c r="N408" s="312"/>
      <c r="O408" s="312"/>
      <c r="P408" s="312"/>
      <c r="Q408" s="312"/>
      <c r="R408" s="312"/>
      <c r="S408" s="312"/>
      <c r="T408" s="312"/>
      <c r="U408" s="312"/>
      <c r="V408" s="312"/>
      <c r="W408" s="312"/>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c r="AS408" s="312"/>
      <c r="AT408" s="312"/>
      <c r="AU408" s="312"/>
      <c r="AV408" s="312"/>
    </row>
    <row r="409" spans="1:48">
      <c r="A409" s="371"/>
      <c r="B409" s="312"/>
      <c r="C409" s="312"/>
      <c r="D409" s="312"/>
      <c r="E409" s="370"/>
      <c r="F409" s="312"/>
      <c r="G409" s="312"/>
      <c r="H409" s="312"/>
      <c r="I409" s="312"/>
      <c r="J409" s="312"/>
      <c r="K409" s="312"/>
      <c r="L409" s="312"/>
      <c r="M409" s="312"/>
      <c r="N409" s="312"/>
      <c r="O409" s="312"/>
      <c r="P409" s="312"/>
      <c r="Q409" s="312"/>
      <c r="R409" s="312"/>
      <c r="S409" s="312"/>
      <c r="T409" s="312"/>
      <c r="U409" s="312"/>
      <c r="V409" s="312"/>
      <c r="W409" s="312"/>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c r="AS409" s="312"/>
      <c r="AT409" s="312"/>
      <c r="AU409" s="312"/>
      <c r="AV409" s="312"/>
    </row>
    <row r="410" spans="1:48">
      <c r="A410" s="371"/>
      <c r="B410" s="312"/>
      <c r="C410" s="312"/>
      <c r="D410" s="312"/>
      <c r="E410" s="370"/>
      <c r="F410" s="312"/>
      <c r="G410" s="312"/>
      <c r="H410" s="312"/>
      <c r="I410" s="312"/>
      <c r="J410" s="312"/>
      <c r="K410" s="312"/>
      <c r="L410" s="312"/>
      <c r="M410" s="312"/>
      <c r="N410" s="312"/>
      <c r="O410" s="312"/>
      <c r="P410" s="312"/>
      <c r="Q410" s="312"/>
      <c r="R410" s="312"/>
      <c r="S410" s="312"/>
      <c r="T410" s="312"/>
      <c r="U410" s="312"/>
      <c r="V410" s="312"/>
      <c r="W410" s="312"/>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c r="AS410" s="312"/>
      <c r="AT410" s="312"/>
      <c r="AU410" s="312"/>
      <c r="AV410" s="312"/>
    </row>
    <row r="411" spans="1:48">
      <c r="A411" s="371"/>
      <c r="B411" s="312"/>
      <c r="C411" s="312"/>
      <c r="D411" s="312"/>
      <c r="E411" s="370"/>
      <c r="F411" s="312"/>
      <c r="G411" s="312"/>
      <c r="H411" s="312"/>
      <c r="I411" s="312"/>
      <c r="J411" s="312"/>
      <c r="K411" s="312"/>
      <c r="L411" s="312"/>
      <c r="M411" s="312"/>
      <c r="N411" s="312"/>
      <c r="O411" s="312"/>
      <c r="P411" s="312"/>
      <c r="Q411" s="312"/>
      <c r="R411" s="312"/>
      <c r="S411" s="312"/>
      <c r="T411" s="312"/>
      <c r="U411" s="312"/>
      <c r="V411" s="312"/>
      <c r="W411" s="312"/>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c r="AS411" s="312"/>
      <c r="AT411" s="312"/>
      <c r="AU411" s="312"/>
      <c r="AV411" s="312"/>
    </row>
    <row r="412" spans="1:48">
      <c r="A412" s="371"/>
      <c r="B412" s="312"/>
      <c r="C412" s="312"/>
      <c r="D412" s="312"/>
      <c r="E412" s="370"/>
      <c r="F412" s="312"/>
      <c r="G412" s="312"/>
      <c r="H412" s="312"/>
      <c r="I412" s="312"/>
      <c r="J412" s="312"/>
      <c r="K412" s="312"/>
      <c r="L412" s="312"/>
      <c r="M412" s="312"/>
      <c r="N412" s="312"/>
      <c r="O412" s="312"/>
      <c r="P412" s="312"/>
      <c r="Q412" s="312"/>
      <c r="R412" s="312"/>
      <c r="S412" s="312"/>
      <c r="T412" s="312"/>
      <c r="U412" s="312"/>
      <c r="V412" s="312"/>
      <c r="W412" s="312"/>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c r="AS412" s="312"/>
      <c r="AT412" s="312"/>
      <c r="AU412" s="312"/>
      <c r="AV412" s="312"/>
    </row>
    <row r="413" spans="1:48">
      <c r="A413" s="371"/>
      <c r="B413" s="312"/>
      <c r="C413" s="312"/>
      <c r="D413" s="312"/>
      <c r="E413" s="370"/>
      <c r="F413" s="312"/>
      <c r="G413" s="312"/>
      <c r="H413" s="312"/>
      <c r="I413" s="312"/>
      <c r="J413" s="312"/>
      <c r="K413" s="312"/>
      <c r="L413" s="312"/>
      <c r="M413" s="312"/>
      <c r="N413" s="312"/>
      <c r="O413" s="312"/>
      <c r="P413" s="312"/>
      <c r="Q413" s="312"/>
      <c r="R413" s="312"/>
      <c r="S413" s="312"/>
      <c r="T413" s="312"/>
      <c r="U413" s="312"/>
      <c r="V413" s="312"/>
      <c r="W413" s="312"/>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c r="AS413" s="312"/>
      <c r="AT413" s="312"/>
      <c r="AU413" s="312"/>
      <c r="AV413" s="312"/>
    </row>
    <row r="414" spans="1:48">
      <c r="A414" s="371"/>
      <c r="B414" s="312"/>
      <c r="C414" s="312"/>
      <c r="D414" s="312"/>
      <c r="E414" s="370"/>
      <c r="F414" s="312"/>
      <c r="G414" s="312"/>
      <c r="H414" s="312"/>
      <c r="I414" s="312"/>
      <c r="J414" s="312"/>
      <c r="K414" s="312"/>
      <c r="L414" s="312"/>
      <c r="M414" s="312"/>
      <c r="N414" s="312"/>
      <c r="O414" s="312"/>
      <c r="P414" s="312"/>
      <c r="Q414" s="312"/>
      <c r="R414" s="312"/>
      <c r="S414" s="312"/>
      <c r="T414" s="312"/>
      <c r="U414" s="312"/>
      <c r="V414" s="312"/>
      <c r="W414" s="312"/>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c r="AS414" s="312"/>
      <c r="AT414" s="312"/>
      <c r="AU414" s="312"/>
      <c r="AV414" s="312"/>
    </row>
    <row r="415" spans="1:48">
      <c r="A415" s="371"/>
      <c r="B415" s="312"/>
      <c r="C415" s="312"/>
      <c r="D415" s="312"/>
      <c r="E415" s="370"/>
      <c r="F415" s="312"/>
      <c r="G415" s="312"/>
      <c r="H415" s="312"/>
      <c r="I415" s="312"/>
      <c r="J415" s="312"/>
      <c r="K415" s="312"/>
      <c r="L415" s="312"/>
      <c r="M415" s="312"/>
      <c r="N415" s="312"/>
      <c r="O415" s="312"/>
      <c r="P415" s="312"/>
      <c r="Q415" s="312"/>
      <c r="R415" s="312"/>
      <c r="S415" s="312"/>
      <c r="T415" s="312"/>
      <c r="U415" s="312"/>
      <c r="V415" s="312"/>
      <c r="W415" s="312"/>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c r="AS415" s="312"/>
      <c r="AT415" s="312"/>
      <c r="AU415" s="312"/>
      <c r="AV415" s="312"/>
    </row>
    <row r="416" spans="1:48">
      <c r="A416" s="371"/>
      <c r="B416" s="312"/>
      <c r="C416" s="312"/>
      <c r="D416" s="312"/>
      <c r="E416" s="370"/>
      <c r="F416" s="312"/>
      <c r="G416" s="312"/>
      <c r="H416" s="312"/>
      <c r="I416" s="312"/>
      <c r="J416" s="312"/>
      <c r="K416" s="312"/>
      <c r="L416" s="312"/>
      <c r="M416" s="312"/>
      <c r="N416" s="312"/>
      <c r="O416" s="312"/>
      <c r="P416" s="312"/>
      <c r="Q416" s="312"/>
      <c r="R416" s="312"/>
      <c r="S416" s="312"/>
      <c r="T416" s="312"/>
      <c r="U416" s="312"/>
      <c r="V416" s="312"/>
      <c r="W416" s="312"/>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c r="AS416" s="312"/>
      <c r="AT416" s="312"/>
      <c r="AU416" s="312"/>
      <c r="AV416" s="312"/>
    </row>
    <row r="417" spans="1:48">
      <c r="A417" s="371"/>
      <c r="B417" s="312"/>
      <c r="C417" s="312"/>
      <c r="D417" s="312"/>
      <c r="E417" s="370"/>
      <c r="F417" s="312"/>
      <c r="G417" s="312"/>
      <c r="H417" s="312"/>
      <c r="I417" s="312"/>
      <c r="J417" s="312"/>
      <c r="K417" s="312"/>
      <c r="L417" s="312"/>
      <c r="M417" s="312"/>
      <c r="N417" s="312"/>
      <c r="O417" s="312"/>
      <c r="P417" s="312"/>
      <c r="Q417" s="312"/>
      <c r="R417" s="312"/>
      <c r="S417" s="312"/>
      <c r="T417" s="312"/>
      <c r="U417" s="312"/>
      <c r="V417" s="312"/>
      <c r="W417" s="312"/>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c r="AS417" s="312"/>
      <c r="AT417" s="312"/>
      <c r="AU417" s="312"/>
      <c r="AV417" s="312"/>
    </row>
    <row r="418" spans="1:48">
      <c r="A418" s="371"/>
      <c r="B418" s="312"/>
      <c r="C418" s="312"/>
      <c r="D418" s="312"/>
      <c r="E418" s="370"/>
      <c r="F418" s="312"/>
      <c r="G418" s="312"/>
      <c r="H418" s="312"/>
      <c r="I418" s="312"/>
      <c r="J418" s="312"/>
      <c r="K418" s="312"/>
      <c r="L418" s="312"/>
      <c r="M418" s="312"/>
      <c r="N418" s="312"/>
      <c r="O418" s="312"/>
      <c r="P418" s="312"/>
      <c r="Q418" s="312"/>
      <c r="R418" s="312"/>
      <c r="S418" s="312"/>
      <c r="T418" s="312"/>
      <c r="U418" s="312"/>
      <c r="V418" s="312"/>
      <c r="W418" s="312"/>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c r="AS418" s="312"/>
      <c r="AT418" s="312"/>
      <c r="AU418" s="312"/>
      <c r="AV418" s="312"/>
    </row>
    <row r="419" spans="1:48">
      <c r="A419" s="371"/>
      <c r="B419" s="312"/>
      <c r="C419" s="312"/>
      <c r="D419" s="312"/>
      <c r="E419" s="370"/>
      <c r="F419" s="312"/>
      <c r="G419" s="312"/>
      <c r="H419" s="312"/>
      <c r="I419" s="312"/>
      <c r="J419" s="312"/>
      <c r="K419" s="312"/>
      <c r="L419" s="312"/>
      <c r="M419" s="312"/>
      <c r="N419" s="312"/>
      <c r="O419" s="312"/>
      <c r="P419" s="312"/>
      <c r="Q419" s="312"/>
      <c r="R419" s="312"/>
      <c r="S419" s="312"/>
      <c r="T419" s="312"/>
      <c r="U419" s="312"/>
      <c r="V419" s="312"/>
      <c r="W419" s="312"/>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c r="AS419" s="312"/>
      <c r="AT419" s="312"/>
      <c r="AU419" s="312"/>
      <c r="AV419" s="312"/>
    </row>
    <row r="420" spans="1:48">
      <c r="A420" s="371"/>
      <c r="B420" s="312"/>
      <c r="C420" s="312"/>
      <c r="D420" s="312"/>
      <c r="E420" s="370"/>
      <c r="F420" s="312"/>
      <c r="G420" s="312"/>
      <c r="H420" s="312"/>
      <c r="I420" s="312"/>
      <c r="J420" s="312"/>
      <c r="K420" s="312"/>
      <c r="L420" s="312"/>
      <c r="M420" s="312"/>
      <c r="N420" s="312"/>
      <c r="O420" s="312"/>
      <c r="P420" s="312"/>
      <c r="Q420" s="312"/>
      <c r="R420" s="312"/>
      <c r="S420" s="312"/>
      <c r="T420" s="312"/>
      <c r="U420" s="312"/>
      <c r="V420" s="312"/>
      <c r="W420" s="312"/>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c r="AS420" s="312"/>
      <c r="AT420" s="312"/>
      <c r="AU420" s="312"/>
      <c r="AV420" s="312"/>
    </row>
    <row r="421" spans="1:48">
      <c r="A421" s="371"/>
      <c r="B421" s="312"/>
      <c r="C421" s="312"/>
      <c r="D421" s="312"/>
      <c r="E421" s="370"/>
      <c r="F421" s="312"/>
      <c r="G421" s="312"/>
      <c r="H421" s="312"/>
      <c r="I421" s="312"/>
      <c r="J421" s="312"/>
      <c r="K421" s="312"/>
      <c r="L421" s="312"/>
      <c r="M421" s="312"/>
      <c r="N421" s="312"/>
      <c r="O421" s="312"/>
      <c r="P421" s="312"/>
      <c r="Q421" s="312"/>
      <c r="R421" s="312"/>
      <c r="S421" s="312"/>
      <c r="T421" s="312"/>
      <c r="U421" s="312"/>
      <c r="V421" s="312"/>
      <c r="W421" s="312"/>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c r="AS421" s="312"/>
      <c r="AT421" s="312"/>
      <c r="AU421" s="312"/>
      <c r="AV421" s="312"/>
    </row>
    <row r="422" spans="1:48">
      <c r="A422" s="371"/>
      <c r="B422" s="312"/>
      <c r="C422" s="312"/>
      <c r="D422" s="312"/>
      <c r="E422" s="370"/>
      <c r="F422" s="312"/>
      <c r="G422" s="312"/>
      <c r="H422" s="312"/>
      <c r="I422" s="312"/>
      <c r="J422" s="312"/>
      <c r="K422" s="312"/>
      <c r="L422" s="312"/>
      <c r="M422" s="312"/>
      <c r="N422" s="312"/>
      <c r="O422" s="312"/>
      <c r="P422" s="312"/>
      <c r="Q422" s="312"/>
      <c r="R422" s="312"/>
      <c r="S422" s="312"/>
      <c r="T422" s="312"/>
      <c r="U422" s="312"/>
      <c r="V422" s="312"/>
      <c r="W422" s="312"/>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c r="AS422" s="312"/>
      <c r="AT422" s="312"/>
      <c r="AU422" s="312"/>
      <c r="AV422" s="312"/>
    </row>
    <row r="423" spans="1:48">
      <c r="A423" s="371"/>
      <c r="B423" s="312"/>
      <c r="C423" s="312"/>
      <c r="D423" s="312"/>
      <c r="E423" s="370"/>
      <c r="F423" s="312"/>
      <c r="G423" s="312"/>
      <c r="H423" s="312"/>
      <c r="I423" s="312"/>
      <c r="J423" s="312"/>
      <c r="K423" s="312"/>
      <c r="L423" s="312"/>
      <c r="M423" s="312"/>
      <c r="N423" s="312"/>
      <c r="O423" s="312"/>
      <c r="P423" s="312"/>
      <c r="Q423" s="312"/>
      <c r="R423" s="312"/>
      <c r="S423" s="312"/>
      <c r="T423" s="312"/>
      <c r="U423" s="312"/>
      <c r="V423" s="312"/>
      <c r="W423" s="312"/>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c r="AS423" s="312"/>
      <c r="AT423" s="312"/>
      <c r="AU423" s="312"/>
      <c r="AV423" s="312"/>
    </row>
    <row r="424" spans="1:48">
      <c r="A424" s="371"/>
      <c r="B424" s="312"/>
      <c r="C424" s="312"/>
      <c r="D424" s="312"/>
      <c r="E424" s="370"/>
      <c r="F424" s="312"/>
      <c r="G424" s="312"/>
      <c r="H424" s="312"/>
      <c r="I424" s="312"/>
      <c r="J424" s="312"/>
      <c r="K424" s="312"/>
      <c r="L424" s="312"/>
      <c r="M424" s="312"/>
      <c r="N424" s="312"/>
      <c r="O424" s="312"/>
      <c r="P424" s="312"/>
      <c r="Q424" s="312"/>
      <c r="R424" s="312"/>
      <c r="S424" s="312"/>
      <c r="T424" s="312"/>
      <c r="U424" s="312"/>
      <c r="V424" s="312"/>
      <c r="W424" s="312"/>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c r="AS424" s="312"/>
      <c r="AT424" s="312"/>
      <c r="AU424" s="312"/>
      <c r="AV424" s="312"/>
    </row>
    <row r="425" spans="1:48">
      <c r="A425" s="371"/>
      <c r="B425" s="312"/>
      <c r="C425" s="312"/>
      <c r="D425" s="312"/>
      <c r="E425" s="370"/>
      <c r="F425" s="312"/>
      <c r="G425" s="312"/>
      <c r="H425" s="312"/>
      <c r="I425" s="312"/>
      <c r="J425" s="312"/>
      <c r="K425" s="312"/>
      <c r="L425" s="312"/>
      <c r="M425" s="312"/>
      <c r="N425" s="312"/>
      <c r="O425" s="312"/>
      <c r="P425" s="312"/>
      <c r="Q425" s="312"/>
      <c r="R425" s="312"/>
      <c r="S425" s="312"/>
      <c r="T425" s="312"/>
      <c r="U425" s="312"/>
      <c r="V425" s="312"/>
      <c r="W425" s="312"/>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c r="AS425" s="312"/>
      <c r="AT425" s="312"/>
      <c r="AU425" s="312"/>
      <c r="AV425" s="312"/>
    </row>
    <row r="426" spans="1:48">
      <c r="A426" s="371"/>
      <c r="B426" s="312"/>
      <c r="C426" s="312"/>
      <c r="D426" s="312"/>
      <c r="E426" s="370"/>
      <c r="F426" s="312"/>
      <c r="G426" s="312"/>
      <c r="H426" s="312"/>
      <c r="I426" s="312"/>
      <c r="J426" s="312"/>
      <c r="K426" s="312"/>
      <c r="L426" s="312"/>
      <c r="M426" s="312"/>
      <c r="N426" s="312"/>
      <c r="O426" s="312"/>
      <c r="P426" s="312"/>
      <c r="Q426" s="312"/>
      <c r="R426" s="312"/>
      <c r="S426" s="312"/>
      <c r="T426" s="312"/>
      <c r="U426" s="312"/>
      <c r="V426" s="312"/>
      <c r="W426" s="312"/>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c r="AS426" s="312"/>
      <c r="AT426" s="312"/>
      <c r="AU426" s="312"/>
      <c r="AV426" s="312"/>
    </row>
    <row r="427" spans="1:48">
      <c r="A427" s="371"/>
      <c r="B427" s="312"/>
      <c r="C427" s="312"/>
      <c r="D427" s="312"/>
      <c r="E427" s="370"/>
      <c r="F427" s="312"/>
      <c r="G427" s="312"/>
      <c r="H427" s="312"/>
      <c r="I427" s="312"/>
      <c r="J427" s="312"/>
      <c r="K427" s="312"/>
      <c r="L427" s="312"/>
      <c r="M427" s="312"/>
      <c r="N427" s="312"/>
      <c r="O427" s="312"/>
      <c r="P427" s="312"/>
      <c r="Q427" s="312"/>
      <c r="R427" s="312"/>
      <c r="S427" s="312"/>
      <c r="T427" s="312"/>
      <c r="U427" s="312"/>
      <c r="V427" s="312"/>
      <c r="W427" s="312"/>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c r="AS427" s="312"/>
      <c r="AT427" s="312"/>
      <c r="AU427" s="312"/>
      <c r="AV427" s="312"/>
    </row>
    <row r="428" spans="1:48">
      <c r="A428" s="371"/>
      <c r="B428" s="312"/>
      <c r="C428" s="312"/>
      <c r="D428" s="312"/>
      <c r="E428" s="370"/>
      <c r="F428" s="312"/>
      <c r="G428" s="312"/>
      <c r="H428" s="312"/>
      <c r="I428" s="312"/>
      <c r="J428" s="312"/>
      <c r="K428" s="312"/>
      <c r="L428" s="312"/>
      <c r="M428" s="312"/>
      <c r="N428" s="312"/>
      <c r="O428" s="312"/>
      <c r="P428" s="312"/>
      <c r="Q428" s="312"/>
      <c r="R428" s="312"/>
      <c r="S428" s="312"/>
      <c r="T428" s="312"/>
      <c r="U428" s="312"/>
      <c r="V428" s="312"/>
      <c r="W428" s="312"/>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c r="AS428" s="312"/>
      <c r="AT428" s="312"/>
      <c r="AU428" s="312"/>
      <c r="AV428" s="312"/>
    </row>
    <row r="429" spans="1:48">
      <c r="A429" s="371"/>
      <c r="B429" s="312"/>
      <c r="C429" s="312"/>
      <c r="D429" s="312"/>
      <c r="E429" s="370"/>
      <c r="F429" s="312"/>
      <c r="G429" s="312"/>
      <c r="H429" s="312"/>
      <c r="I429" s="312"/>
      <c r="J429" s="312"/>
      <c r="K429" s="312"/>
      <c r="L429" s="312"/>
      <c r="M429" s="312"/>
      <c r="N429" s="312"/>
      <c r="O429" s="312"/>
      <c r="P429" s="312"/>
      <c r="Q429" s="312"/>
      <c r="R429" s="312"/>
      <c r="S429" s="312"/>
      <c r="T429" s="312"/>
      <c r="U429" s="312"/>
      <c r="V429" s="312"/>
      <c r="W429" s="312"/>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c r="AS429" s="312"/>
      <c r="AT429" s="312"/>
      <c r="AU429" s="312"/>
      <c r="AV429" s="312"/>
    </row>
    <row r="430" spans="1:48">
      <c r="A430" s="371"/>
      <c r="B430" s="312"/>
      <c r="C430" s="312"/>
      <c r="D430" s="312"/>
      <c r="E430" s="370"/>
      <c r="F430" s="312"/>
      <c r="G430" s="312"/>
      <c r="H430" s="312"/>
      <c r="I430" s="312"/>
      <c r="J430" s="312"/>
      <c r="K430" s="312"/>
      <c r="L430" s="312"/>
      <c r="M430" s="312"/>
      <c r="N430" s="312"/>
      <c r="O430" s="312"/>
      <c r="P430" s="312"/>
      <c r="Q430" s="312"/>
      <c r="R430" s="312"/>
      <c r="S430" s="312"/>
      <c r="T430" s="312"/>
      <c r="U430" s="312"/>
      <c r="V430" s="312"/>
      <c r="W430" s="312"/>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c r="AS430" s="312"/>
      <c r="AT430" s="312"/>
      <c r="AU430" s="312"/>
      <c r="AV430" s="312"/>
    </row>
    <row r="431" spans="1:48">
      <c r="A431" s="371"/>
      <c r="B431" s="312"/>
      <c r="C431" s="312"/>
      <c r="D431" s="312"/>
      <c r="E431" s="370"/>
      <c r="F431" s="312"/>
      <c r="G431" s="312"/>
      <c r="H431" s="312"/>
      <c r="I431" s="312"/>
      <c r="J431" s="312"/>
      <c r="K431" s="312"/>
      <c r="L431" s="312"/>
      <c r="M431" s="312"/>
      <c r="N431" s="312"/>
      <c r="O431" s="312"/>
      <c r="P431" s="312"/>
      <c r="Q431" s="312"/>
      <c r="R431" s="312"/>
      <c r="S431" s="312"/>
      <c r="T431" s="312"/>
      <c r="U431" s="312"/>
      <c r="V431" s="312"/>
      <c r="W431" s="312"/>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c r="AS431" s="312"/>
      <c r="AT431" s="312"/>
      <c r="AU431" s="312"/>
      <c r="AV431" s="312"/>
    </row>
    <row r="432" spans="1:48">
      <c r="A432" s="371"/>
      <c r="B432" s="312"/>
      <c r="C432" s="312"/>
      <c r="D432" s="312"/>
      <c r="E432" s="370"/>
      <c r="F432" s="312"/>
      <c r="G432" s="312"/>
      <c r="H432" s="312"/>
      <c r="I432" s="312"/>
      <c r="J432" s="312"/>
      <c r="K432" s="312"/>
      <c r="L432" s="312"/>
      <c r="M432" s="312"/>
      <c r="N432" s="312"/>
      <c r="O432" s="312"/>
      <c r="P432" s="312"/>
      <c r="Q432" s="312"/>
      <c r="R432" s="312"/>
      <c r="S432" s="312"/>
      <c r="T432" s="312"/>
      <c r="U432" s="312"/>
      <c r="V432" s="312"/>
      <c r="W432" s="312"/>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c r="AS432" s="312"/>
      <c r="AT432" s="312"/>
      <c r="AU432" s="312"/>
      <c r="AV432" s="312"/>
    </row>
    <row r="433" spans="1:48">
      <c r="A433" s="371"/>
      <c r="B433" s="312"/>
      <c r="C433" s="312"/>
      <c r="D433" s="312"/>
      <c r="E433" s="370"/>
      <c r="F433" s="312"/>
      <c r="G433" s="312"/>
      <c r="H433" s="312"/>
      <c r="I433" s="312"/>
      <c r="J433" s="312"/>
      <c r="K433" s="312"/>
      <c r="L433" s="312"/>
      <c r="M433" s="312"/>
      <c r="N433" s="312"/>
      <c r="O433" s="312"/>
      <c r="P433" s="312"/>
      <c r="Q433" s="312"/>
      <c r="R433" s="312"/>
      <c r="S433" s="312"/>
      <c r="T433" s="312"/>
      <c r="U433" s="312"/>
      <c r="V433" s="312"/>
      <c r="W433" s="312"/>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c r="AS433" s="312"/>
      <c r="AT433" s="312"/>
      <c r="AU433" s="312"/>
      <c r="AV433" s="312"/>
    </row>
    <row r="434" spans="1:48">
      <c r="A434" s="371"/>
      <c r="B434" s="312"/>
      <c r="C434" s="312"/>
      <c r="D434" s="312"/>
      <c r="E434" s="370"/>
      <c r="F434" s="312"/>
      <c r="G434" s="312"/>
      <c r="H434" s="312"/>
      <c r="I434" s="312"/>
      <c r="J434" s="312"/>
      <c r="K434" s="312"/>
      <c r="L434" s="312"/>
      <c r="M434" s="312"/>
      <c r="N434" s="312"/>
      <c r="O434" s="312"/>
      <c r="P434" s="312"/>
      <c r="Q434" s="312"/>
      <c r="R434" s="312"/>
      <c r="S434" s="312"/>
      <c r="T434" s="312"/>
      <c r="U434" s="312"/>
      <c r="V434" s="312"/>
      <c r="W434" s="312"/>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c r="AS434" s="312"/>
      <c r="AT434" s="312"/>
      <c r="AU434" s="312"/>
      <c r="AV434" s="312"/>
    </row>
    <row r="435" spans="1:48">
      <c r="A435" s="371"/>
      <c r="B435" s="312"/>
      <c r="C435" s="312"/>
      <c r="D435" s="312"/>
      <c r="E435" s="370"/>
      <c r="F435" s="312"/>
      <c r="G435" s="312"/>
      <c r="H435" s="312"/>
      <c r="I435" s="312"/>
      <c r="J435" s="312"/>
      <c r="K435" s="312"/>
      <c r="L435" s="312"/>
      <c r="M435" s="312"/>
      <c r="N435" s="312"/>
      <c r="O435" s="312"/>
      <c r="P435" s="312"/>
      <c r="Q435" s="312"/>
      <c r="R435" s="312"/>
      <c r="S435" s="312"/>
      <c r="T435" s="312"/>
      <c r="U435" s="312"/>
      <c r="V435" s="312"/>
      <c r="W435" s="312"/>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c r="AS435" s="312"/>
      <c r="AT435" s="312"/>
      <c r="AU435" s="312"/>
      <c r="AV435" s="312"/>
    </row>
    <row r="436" spans="1:48">
      <c r="A436" s="371"/>
      <c r="B436" s="312"/>
      <c r="C436" s="312"/>
      <c r="D436" s="312"/>
      <c r="E436" s="370"/>
      <c r="F436" s="312"/>
      <c r="G436" s="312"/>
      <c r="H436" s="312"/>
      <c r="I436" s="312"/>
      <c r="J436" s="312"/>
      <c r="K436" s="312"/>
      <c r="L436" s="312"/>
      <c r="M436" s="312"/>
      <c r="N436" s="312"/>
      <c r="O436" s="312"/>
      <c r="P436" s="312"/>
      <c r="Q436" s="312"/>
      <c r="R436" s="312"/>
      <c r="S436" s="312"/>
      <c r="T436" s="312"/>
      <c r="U436" s="312"/>
      <c r="V436" s="312"/>
      <c r="W436" s="312"/>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c r="AS436" s="312"/>
      <c r="AT436" s="312"/>
      <c r="AU436" s="312"/>
      <c r="AV436" s="312"/>
    </row>
    <row r="437" spans="1:48">
      <c r="A437" s="371"/>
      <c r="B437" s="312"/>
      <c r="C437" s="312"/>
      <c r="D437" s="312"/>
      <c r="E437" s="370"/>
      <c r="F437" s="312"/>
      <c r="G437" s="312"/>
      <c r="H437" s="312"/>
      <c r="I437" s="312"/>
      <c r="J437" s="312"/>
      <c r="K437" s="312"/>
      <c r="L437" s="312"/>
      <c r="M437" s="312"/>
      <c r="N437" s="312"/>
      <c r="O437" s="312"/>
      <c r="P437" s="312"/>
      <c r="Q437" s="312"/>
      <c r="R437" s="312"/>
      <c r="S437" s="312"/>
      <c r="T437" s="312"/>
      <c r="U437" s="312"/>
      <c r="V437" s="312"/>
      <c r="W437" s="312"/>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c r="AS437" s="312"/>
      <c r="AT437" s="312"/>
      <c r="AU437" s="312"/>
      <c r="AV437" s="312"/>
    </row>
    <row r="438" spans="1:48">
      <c r="A438" s="371"/>
      <c r="B438" s="312"/>
      <c r="C438" s="312"/>
      <c r="D438" s="312"/>
      <c r="E438" s="370"/>
      <c r="F438" s="312"/>
      <c r="G438" s="312"/>
      <c r="H438" s="312"/>
      <c r="I438" s="312"/>
      <c r="J438" s="312"/>
      <c r="K438" s="312"/>
      <c r="L438" s="312"/>
      <c r="M438" s="312"/>
      <c r="N438" s="312"/>
      <c r="O438" s="312"/>
      <c r="P438" s="312"/>
      <c r="Q438" s="312"/>
      <c r="R438" s="312"/>
      <c r="S438" s="312"/>
      <c r="T438" s="312"/>
      <c r="U438" s="312"/>
      <c r="V438" s="312"/>
      <c r="W438" s="312"/>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c r="AS438" s="312"/>
      <c r="AT438" s="312"/>
      <c r="AU438" s="312"/>
      <c r="AV438" s="312"/>
    </row>
    <row r="439" spans="1:48">
      <c r="A439" s="371"/>
      <c r="B439" s="312"/>
      <c r="C439" s="312"/>
      <c r="D439" s="312"/>
      <c r="E439" s="370"/>
      <c r="F439" s="312"/>
      <c r="G439" s="312"/>
      <c r="H439" s="312"/>
      <c r="I439" s="312"/>
      <c r="J439" s="312"/>
      <c r="K439" s="312"/>
      <c r="L439" s="312"/>
      <c r="M439" s="312"/>
      <c r="N439" s="312"/>
      <c r="O439" s="312"/>
      <c r="P439" s="312"/>
      <c r="Q439" s="312"/>
      <c r="R439" s="312"/>
      <c r="S439" s="312"/>
      <c r="T439" s="312"/>
      <c r="U439" s="312"/>
      <c r="V439" s="312"/>
      <c r="W439" s="312"/>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c r="AS439" s="312"/>
      <c r="AT439" s="312"/>
      <c r="AU439" s="312"/>
      <c r="AV439" s="312"/>
    </row>
    <row r="440" spans="1:48">
      <c r="A440" s="371"/>
      <c r="B440" s="312"/>
      <c r="C440" s="312"/>
      <c r="D440" s="312"/>
      <c r="E440" s="370"/>
      <c r="F440" s="312"/>
      <c r="G440" s="312"/>
      <c r="H440" s="312"/>
      <c r="I440" s="312"/>
      <c r="J440" s="312"/>
      <c r="K440" s="312"/>
      <c r="L440" s="312"/>
      <c r="M440" s="312"/>
      <c r="N440" s="312"/>
      <c r="O440" s="312"/>
      <c r="P440" s="312"/>
      <c r="Q440" s="312"/>
      <c r="R440" s="312"/>
      <c r="S440" s="312"/>
      <c r="T440" s="312"/>
      <c r="U440" s="312"/>
      <c r="V440" s="312"/>
      <c r="W440" s="312"/>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c r="AS440" s="312"/>
      <c r="AT440" s="312"/>
      <c r="AU440" s="312"/>
      <c r="AV440" s="312"/>
    </row>
    <row r="441" spans="1:48">
      <c r="A441" s="371"/>
      <c r="B441" s="312"/>
      <c r="C441" s="312"/>
      <c r="D441" s="312"/>
      <c r="E441" s="370"/>
      <c r="F441" s="312"/>
      <c r="G441" s="312"/>
      <c r="H441" s="312"/>
      <c r="I441" s="312"/>
      <c r="J441" s="312"/>
      <c r="K441" s="312"/>
      <c r="L441" s="312"/>
      <c r="M441" s="312"/>
      <c r="N441" s="312"/>
      <c r="O441" s="312"/>
      <c r="P441" s="312"/>
      <c r="Q441" s="312"/>
      <c r="R441" s="312"/>
      <c r="S441" s="312"/>
      <c r="T441" s="312"/>
      <c r="U441" s="312"/>
      <c r="V441" s="312"/>
      <c r="W441" s="312"/>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c r="AS441" s="312"/>
      <c r="AT441" s="312"/>
      <c r="AU441" s="312"/>
      <c r="AV441" s="312"/>
    </row>
    <row r="442" spans="1:48">
      <c r="A442" s="371"/>
      <c r="B442" s="312"/>
      <c r="C442" s="312"/>
      <c r="D442" s="312"/>
      <c r="E442" s="370"/>
      <c r="F442" s="312"/>
      <c r="G442" s="312"/>
      <c r="H442" s="312"/>
      <c r="I442" s="312"/>
      <c r="J442" s="312"/>
      <c r="K442" s="312"/>
      <c r="L442" s="312"/>
      <c r="M442" s="312"/>
      <c r="N442" s="312"/>
      <c r="O442" s="312"/>
      <c r="P442" s="312"/>
      <c r="Q442" s="312"/>
      <c r="R442" s="312"/>
      <c r="S442" s="312"/>
      <c r="T442" s="312"/>
      <c r="U442" s="312"/>
      <c r="V442" s="312"/>
      <c r="W442" s="312"/>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c r="AS442" s="312"/>
      <c r="AT442" s="312"/>
      <c r="AU442" s="312"/>
      <c r="AV442" s="312"/>
    </row>
    <row r="443" spans="1:48">
      <c r="A443" s="371"/>
      <c r="B443" s="312"/>
      <c r="C443" s="312"/>
      <c r="D443" s="312"/>
      <c r="E443" s="370"/>
      <c r="F443" s="312"/>
      <c r="G443" s="312"/>
      <c r="H443" s="312"/>
      <c r="I443" s="312"/>
      <c r="J443" s="312"/>
      <c r="K443" s="312"/>
      <c r="L443" s="312"/>
      <c r="M443" s="312"/>
      <c r="N443" s="312"/>
      <c r="O443" s="312"/>
      <c r="P443" s="312"/>
      <c r="Q443" s="312"/>
      <c r="R443" s="312"/>
      <c r="S443" s="312"/>
      <c r="T443" s="312"/>
      <c r="U443" s="312"/>
      <c r="V443" s="312"/>
      <c r="W443" s="312"/>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c r="AS443" s="312"/>
      <c r="AT443" s="312"/>
      <c r="AU443" s="312"/>
      <c r="AV443" s="312"/>
    </row>
    <row r="444" spans="1:48">
      <c r="A444" s="371"/>
      <c r="B444" s="312"/>
      <c r="C444" s="312"/>
      <c r="D444" s="312"/>
      <c r="E444" s="370"/>
      <c r="F444" s="312"/>
      <c r="G444" s="312"/>
      <c r="H444" s="312"/>
      <c r="I444" s="312"/>
      <c r="J444" s="312"/>
      <c r="K444" s="312"/>
      <c r="L444" s="312"/>
      <c r="M444" s="312"/>
      <c r="N444" s="312"/>
      <c r="O444" s="312"/>
      <c r="P444" s="312"/>
      <c r="Q444" s="312"/>
      <c r="R444" s="312"/>
      <c r="S444" s="312"/>
      <c r="T444" s="312"/>
      <c r="U444" s="312"/>
      <c r="V444" s="312"/>
      <c r="W444" s="312"/>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c r="AS444" s="312"/>
      <c r="AT444" s="312"/>
      <c r="AU444" s="312"/>
      <c r="AV444" s="312"/>
    </row>
    <row r="445" spans="1:48">
      <c r="A445" s="371"/>
      <c r="B445" s="312"/>
      <c r="C445" s="312"/>
      <c r="D445" s="312"/>
      <c r="E445" s="370"/>
      <c r="F445" s="312"/>
      <c r="G445" s="312"/>
      <c r="H445" s="312"/>
      <c r="I445" s="312"/>
      <c r="J445" s="312"/>
      <c r="K445" s="312"/>
      <c r="L445" s="312"/>
      <c r="M445" s="312"/>
      <c r="N445" s="312"/>
      <c r="O445" s="312"/>
      <c r="P445" s="312"/>
      <c r="Q445" s="312"/>
      <c r="R445" s="312"/>
      <c r="S445" s="312"/>
      <c r="T445" s="312"/>
      <c r="U445" s="312"/>
      <c r="V445" s="312"/>
      <c r="W445" s="312"/>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c r="AS445" s="312"/>
      <c r="AT445" s="312"/>
      <c r="AU445" s="312"/>
      <c r="AV445" s="312"/>
    </row>
    <row r="446" spans="1:48">
      <c r="A446" s="371"/>
      <c r="B446" s="312"/>
      <c r="C446" s="312"/>
      <c r="D446" s="312"/>
      <c r="E446" s="370"/>
      <c r="F446" s="312"/>
      <c r="G446" s="312"/>
      <c r="H446" s="312"/>
      <c r="I446" s="312"/>
      <c r="J446" s="312"/>
      <c r="K446" s="312"/>
      <c r="L446" s="312"/>
      <c r="M446" s="312"/>
      <c r="N446" s="312"/>
      <c r="O446" s="312"/>
      <c r="P446" s="312"/>
      <c r="Q446" s="312"/>
      <c r="R446" s="312"/>
      <c r="S446" s="312"/>
      <c r="T446" s="312"/>
      <c r="U446" s="312"/>
      <c r="V446" s="312"/>
      <c r="W446" s="312"/>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c r="AS446" s="312"/>
      <c r="AT446" s="312"/>
      <c r="AU446" s="312"/>
      <c r="AV446" s="312"/>
    </row>
    <row r="447" spans="1:48">
      <c r="A447" s="371"/>
      <c r="B447" s="312"/>
      <c r="C447" s="312"/>
      <c r="D447" s="312"/>
      <c r="E447" s="370"/>
      <c r="F447" s="312"/>
      <c r="G447" s="312"/>
      <c r="H447" s="312"/>
      <c r="I447" s="312"/>
      <c r="J447" s="312"/>
      <c r="K447" s="312"/>
      <c r="L447" s="312"/>
      <c r="M447" s="312"/>
      <c r="N447" s="312"/>
      <c r="O447" s="312"/>
      <c r="P447" s="312"/>
      <c r="Q447" s="312"/>
      <c r="R447" s="312"/>
      <c r="S447" s="312"/>
      <c r="T447" s="312"/>
      <c r="U447" s="312"/>
      <c r="V447" s="312"/>
      <c r="W447" s="312"/>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c r="AS447" s="312"/>
      <c r="AT447" s="312"/>
      <c r="AU447" s="312"/>
      <c r="AV447" s="312"/>
    </row>
    <row r="448" spans="1:48">
      <c r="A448" s="371"/>
      <c r="B448" s="312"/>
      <c r="C448" s="312"/>
      <c r="D448" s="312"/>
      <c r="E448" s="370"/>
      <c r="F448" s="312"/>
      <c r="G448" s="312"/>
      <c r="H448" s="312"/>
      <c r="I448" s="312"/>
      <c r="J448" s="312"/>
      <c r="K448" s="312"/>
      <c r="L448" s="312"/>
      <c r="M448" s="312"/>
      <c r="N448" s="312"/>
      <c r="O448" s="312"/>
      <c r="P448" s="312"/>
      <c r="Q448" s="312"/>
      <c r="R448" s="312"/>
      <c r="S448" s="312"/>
      <c r="T448" s="312"/>
      <c r="U448" s="312"/>
      <c r="V448" s="312"/>
      <c r="W448" s="312"/>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c r="AS448" s="312"/>
      <c r="AT448" s="312"/>
      <c r="AU448" s="312"/>
      <c r="AV448" s="312"/>
    </row>
    <row r="449" spans="1:48">
      <c r="A449" s="371"/>
      <c r="B449" s="312"/>
      <c r="C449" s="312"/>
      <c r="D449" s="312"/>
      <c r="E449" s="370"/>
      <c r="F449" s="312"/>
      <c r="G449" s="312"/>
      <c r="H449" s="312"/>
      <c r="I449" s="312"/>
      <c r="J449" s="312"/>
      <c r="K449" s="312"/>
      <c r="L449" s="312"/>
      <c r="M449" s="312"/>
      <c r="N449" s="312"/>
      <c r="O449" s="312"/>
      <c r="P449" s="312"/>
      <c r="Q449" s="312"/>
      <c r="R449" s="312"/>
      <c r="S449" s="312"/>
      <c r="T449" s="312"/>
      <c r="U449" s="312"/>
      <c r="V449" s="312"/>
      <c r="W449" s="312"/>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c r="AS449" s="312"/>
      <c r="AT449" s="312"/>
      <c r="AU449" s="312"/>
      <c r="AV449" s="312"/>
    </row>
    <row r="450" spans="1:48">
      <c r="A450" s="371"/>
      <c r="B450" s="312"/>
      <c r="C450" s="312"/>
      <c r="D450" s="312"/>
      <c r="E450" s="370"/>
      <c r="F450" s="312"/>
      <c r="G450" s="312"/>
      <c r="H450" s="312"/>
      <c r="I450" s="312"/>
      <c r="J450" s="312"/>
      <c r="K450" s="312"/>
      <c r="L450" s="312"/>
      <c r="M450" s="312"/>
      <c r="N450" s="312"/>
      <c r="O450" s="312"/>
      <c r="P450" s="312"/>
      <c r="Q450" s="312"/>
      <c r="R450" s="312"/>
      <c r="S450" s="312"/>
      <c r="T450" s="312"/>
      <c r="U450" s="312"/>
      <c r="V450" s="312"/>
      <c r="W450" s="312"/>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c r="AS450" s="312"/>
      <c r="AT450" s="312"/>
      <c r="AU450" s="312"/>
      <c r="AV450" s="312"/>
    </row>
    <row r="451" spans="1:48">
      <c r="A451" s="371"/>
      <c r="B451" s="312"/>
      <c r="C451" s="312"/>
      <c r="D451" s="312"/>
      <c r="E451" s="370"/>
      <c r="F451" s="312"/>
      <c r="G451" s="312"/>
      <c r="H451" s="312"/>
      <c r="I451" s="312"/>
      <c r="J451" s="312"/>
      <c r="K451" s="312"/>
      <c r="L451" s="312"/>
      <c r="M451" s="312"/>
      <c r="N451" s="312"/>
      <c r="O451" s="312"/>
      <c r="P451" s="312"/>
      <c r="Q451" s="312"/>
      <c r="R451" s="312"/>
      <c r="S451" s="312"/>
      <c r="T451" s="312"/>
      <c r="U451" s="312"/>
      <c r="V451" s="312"/>
      <c r="W451" s="312"/>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c r="AS451" s="312"/>
      <c r="AT451" s="312"/>
      <c r="AU451" s="312"/>
      <c r="AV451" s="312"/>
    </row>
    <row r="452" spans="1:48">
      <c r="A452" s="371"/>
      <c r="B452" s="312"/>
      <c r="C452" s="312"/>
      <c r="D452" s="312"/>
      <c r="E452" s="370"/>
      <c r="F452" s="312"/>
      <c r="G452" s="312"/>
      <c r="H452" s="312"/>
      <c r="I452" s="312"/>
      <c r="J452" s="312"/>
      <c r="K452" s="312"/>
      <c r="L452" s="312"/>
      <c r="M452" s="312"/>
      <c r="N452" s="312"/>
      <c r="O452" s="312"/>
      <c r="P452" s="312"/>
      <c r="Q452" s="312"/>
      <c r="R452" s="312"/>
      <c r="S452" s="312"/>
      <c r="T452" s="312"/>
      <c r="U452" s="312"/>
      <c r="V452" s="312"/>
      <c r="W452" s="312"/>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c r="AS452" s="312"/>
      <c r="AT452" s="312"/>
      <c r="AU452" s="312"/>
      <c r="AV452" s="312"/>
    </row>
    <row r="453" spans="1:48">
      <c r="A453" s="371"/>
      <c r="B453" s="312"/>
      <c r="C453" s="312"/>
      <c r="D453" s="312"/>
      <c r="E453" s="370"/>
      <c r="F453" s="312"/>
      <c r="G453" s="312"/>
      <c r="H453" s="312"/>
      <c r="I453" s="312"/>
      <c r="J453" s="312"/>
      <c r="K453" s="312"/>
      <c r="L453" s="312"/>
      <c r="M453" s="312"/>
      <c r="N453" s="312"/>
      <c r="O453" s="312"/>
      <c r="P453" s="312"/>
      <c r="Q453" s="312"/>
      <c r="R453" s="312"/>
      <c r="S453" s="312"/>
      <c r="T453" s="312"/>
      <c r="U453" s="312"/>
      <c r="V453" s="312"/>
      <c r="W453" s="312"/>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c r="AS453" s="312"/>
      <c r="AT453" s="312"/>
      <c r="AU453" s="312"/>
      <c r="AV453" s="312"/>
    </row>
    <row r="454" spans="1:48">
      <c r="A454" s="371"/>
      <c r="B454" s="312"/>
      <c r="C454" s="312"/>
      <c r="D454" s="312"/>
      <c r="E454" s="370"/>
      <c r="F454" s="312"/>
      <c r="G454" s="312"/>
      <c r="H454" s="312"/>
      <c r="I454" s="312"/>
      <c r="J454" s="312"/>
      <c r="K454" s="312"/>
      <c r="L454" s="312"/>
      <c r="M454" s="312"/>
      <c r="N454" s="312"/>
      <c r="O454" s="312"/>
      <c r="P454" s="312"/>
      <c r="Q454" s="312"/>
      <c r="R454" s="312"/>
      <c r="S454" s="312"/>
      <c r="T454" s="312"/>
      <c r="U454" s="312"/>
      <c r="V454" s="312"/>
      <c r="W454" s="312"/>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c r="AS454" s="312"/>
      <c r="AT454" s="312"/>
      <c r="AU454" s="312"/>
      <c r="AV454" s="312"/>
    </row>
    <row r="455" spans="1:48">
      <c r="A455" s="371"/>
      <c r="B455" s="312"/>
      <c r="C455" s="312"/>
      <c r="D455" s="312"/>
      <c r="E455" s="370"/>
      <c r="F455" s="312"/>
      <c r="G455" s="312"/>
      <c r="H455" s="312"/>
      <c r="I455" s="312"/>
      <c r="J455" s="312"/>
      <c r="K455" s="312"/>
      <c r="L455" s="312"/>
      <c r="M455" s="312"/>
      <c r="N455" s="312"/>
      <c r="O455" s="312"/>
      <c r="P455" s="312"/>
      <c r="Q455" s="312"/>
      <c r="R455" s="312"/>
      <c r="S455" s="312"/>
      <c r="T455" s="312"/>
      <c r="U455" s="312"/>
      <c r="V455" s="312"/>
      <c r="W455" s="312"/>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c r="AS455" s="312"/>
      <c r="AT455" s="312"/>
      <c r="AU455" s="312"/>
      <c r="AV455" s="312"/>
    </row>
    <row r="456" spans="1:48">
      <c r="A456" s="371"/>
      <c r="B456" s="312"/>
      <c r="C456" s="312"/>
      <c r="D456" s="312"/>
      <c r="E456" s="370"/>
      <c r="F456" s="312"/>
      <c r="G456" s="312"/>
      <c r="H456" s="312"/>
      <c r="I456" s="312"/>
      <c r="J456" s="312"/>
      <c r="K456" s="312"/>
      <c r="L456" s="312"/>
      <c r="M456" s="312"/>
      <c r="N456" s="312"/>
      <c r="O456" s="312"/>
      <c r="P456" s="312"/>
      <c r="Q456" s="312"/>
      <c r="R456" s="312"/>
      <c r="S456" s="312"/>
      <c r="T456" s="312"/>
      <c r="U456" s="312"/>
      <c r="V456" s="312"/>
      <c r="W456" s="312"/>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c r="AS456" s="312"/>
      <c r="AT456" s="312"/>
      <c r="AU456" s="312"/>
      <c r="AV456" s="312"/>
    </row>
    <row r="457" spans="1:48">
      <c r="A457" s="371"/>
      <c r="B457" s="312"/>
      <c r="C457" s="312"/>
      <c r="D457" s="312"/>
      <c r="E457" s="370"/>
      <c r="F457" s="312"/>
      <c r="G457" s="312"/>
      <c r="H457" s="312"/>
      <c r="I457" s="312"/>
      <c r="J457" s="312"/>
      <c r="K457" s="312"/>
      <c r="L457" s="312"/>
      <c r="M457" s="312"/>
      <c r="N457" s="312"/>
      <c r="O457" s="312"/>
      <c r="P457" s="312"/>
      <c r="Q457" s="312"/>
      <c r="R457" s="312"/>
      <c r="S457" s="312"/>
      <c r="T457" s="312"/>
      <c r="U457" s="312"/>
      <c r="V457" s="312"/>
      <c r="W457" s="312"/>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c r="AS457" s="312"/>
      <c r="AT457" s="312"/>
      <c r="AU457" s="312"/>
      <c r="AV457" s="312"/>
    </row>
    <row r="458" spans="1:48">
      <c r="A458" s="371"/>
      <c r="B458" s="312"/>
      <c r="C458" s="312"/>
      <c r="D458" s="312"/>
      <c r="E458" s="370"/>
      <c r="F458" s="312"/>
      <c r="G458" s="312"/>
      <c r="H458" s="312"/>
      <c r="I458" s="312"/>
      <c r="J458" s="312"/>
      <c r="K458" s="312"/>
      <c r="L458" s="312"/>
      <c r="M458" s="312"/>
      <c r="N458" s="312"/>
      <c r="O458" s="312"/>
      <c r="P458" s="312"/>
      <c r="Q458" s="312"/>
      <c r="R458" s="312"/>
      <c r="S458" s="312"/>
      <c r="T458" s="312"/>
      <c r="U458" s="312"/>
      <c r="V458" s="312"/>
      <c r="W458" s="312"/>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c r="AS458" s="312"/>
      <c r="AT458" s="312"/>
      <c r="AU458" s="312"/>
      <c r="AV458" s="312"/>
    </row>
    <row r="459" spans="1:48">
      <c r="A459" s="371"/>
      <c r="B459" s="312"/>
      <c r="C459" s="312"/>
      <c r="D459" s="312"/>
      <c r="E459" s="370"/>
      <c r="F459" s="312"/>
      <c r="G459" s="312"/>
      <c r="H459" s="312"/>
      <c r="I459" s="312"/>
      <c r="J459" s="312"/>
      <c r="K459" s="312"/>
      <c r="L459" s="312"/>
      <c r="M459" s="312"/>
      <c r="N459" s="312"/>
      <c r="O459" s="312"/>
      <c r="P459" s="312"/>
      <c r="Q459" s="312"/>
      <c r="R459" s="312"/>
      <c r="S459" s="312"/>
      <c r="T459" s="312"/>
      <c r="U459" s="312"/>
      <c r="V459" s="312"/>
      <c r="W459" s="312"/>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c r="AS459" s="312"/>
      <c r="AT459" s="312"/>
      <c r="AU459" s="312"/>
      <c r="AV459" s="312"/>
    </row>
    <row r="460" spans="1:48">
      <c r="A460" s="371"/>
      <c r="B460" s="312"/>
      <c r="C460" s="312"/>
      <c r="D460" s="312"/>
      <c r="E460" s="370"/>
      <c r="F460" s="312"/>
      <c r="G460" s="312"/>
      <c r="H460" s="312"/>
      <c r="I460" s="312"/>
      <c r="J460" s="312"/>
      <c r="K460" s="312"/>
      <c r="L460" s="312"/>
      <c r="M460" s="312"/>
      <c r="N460" s="312"/>
      <c r="O460" s="312"/>
      <c r="P460" s="312"/>
      <c r="Q460" s="312"/>
      <c r="R460" s="312"/>
      <c r="S460" s="312"/>
      <c r="T460" s="312"/>
      <c r="U460" s="312"/>
      <c r="V460" s="312"/>
      <c r="W460" s="312"/>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c r="AS460" s="312"/>
      <c r="AT460" s="312"/>
      <c r="AU460" s="312"/>
      <c r="AV460" s="312"/>
    </row>
    <row r="461" spans="1:48">
      <c r="A461" s="371"/>
      <c r="B461" s="312"/>
      <c r="C461" s="312"/>
      <c r="D461" s="312"/>
      <c r="E461" s="370"/>
      <c r="F461" s="312"/>
      <c r="G461" s="312"/>
      <c r="H461" s="312"/>
      <c r="I461" s="312"/>
      <c r="J461" s="312"/>
      <c r="K461" s="312"/>
      <c r="L461" s="312"/>
      <c r="M461" s="312"/>
      <c r="N461" s="312"/>
      <c r="O461" s="312"/>
      <c r="P461" s="312"/>
      <c r="Q461" s="312"/>
      <c r="R461" s="312"/>
      <c r="S461" s="312"/>
      <c r="T461" s="312"/>
      <c r="U461" s="312"/>
      <c r="V461" s="312"/>
      <c r="W461" s="312"/>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c r="AS461" s="312"/>
      <c r="AT461" s="312"/>
      <c r="AU461" s="312"/>
      <c r="AV461" s="312"/>
    </row>
    <row r="462" spans="1:48">
      <c r="A462" s="371"/>
      <c r="B462" s="312"/>
      <c r="C462" s="312"/>
      <c r="D462" s="312"/>
      <c r="E462" s="370"/>
      <c r="F462" s="312"/>
      <c r="G462" s="312"/>
      <c r="H462" s="312"/>
      <c r="I462" s="312"/>
      <c r="J462" s="312"/>
      <c r="K462" s="312"/>
      <c r="L462" s="312"/>
      <c r="M462" s="312"/>
      <c r="N462" s="312"/>
      <c r="O462" s="312"/>
      <c r="P462" s="312"/>
      <c r="Q462" s="312"/>
      <c r="R462" s="312"/>
      <c r="S462" s="312"/>
      <c r="T462" s="312"/>
      <c r="U462" s="312"/>
      <c r="V462" s="312"/>
      <c r="W462" s="312"/>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c r="AS462" s="312"/>
      <c r="AT462" s="312"/>
      <c r="AU462" s="312"/>
      <c r="AV462" s="312"/>
    </row>
    <row r="463" spans="1:48">
      <c r="A463" s="371"/>
      <c r="B463" s="312"/>
      <c r="C463" s="312"/>
      <c r="D463" s="312"/>
      <c r="E463" s="370"/>
      <c r="F463" s="312"/>
      <c r="G463" s="312"/>
      <c r="H463" s="312"/>
      <c r="I463" s="312"/>
      <c r="J463" s="312"/>
      <c r="K463" s="312"/>
      <c r="L463" s="312"/>
      <c r="M463" s="312"/>
      <c r="N463" s="312"/>
      <c r="O463" s="312"/>
      <c r="P463" s="312"/>
      <c r="Q463" s="312"/>
      <c r="R463" s="312"/>
      <c r="S463" s="312"/>
      <c r="T463" s="312"/>
      <c r="U463" s="312"/>
      <c r="V463" s="312"/>
      <c r="W463" s="312"/>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c r="AS463" s="312"/>
      <c r="AT463" s="312"/>
      <c r="AU463" s="312"/>
      <c r="AV463" s="312"/>
    </row>
    <row r="464" spans="1:48">
      <c r="A464" s="371"/>
      <c r="B464" s="312"/>
      <c r="C464" s="312"/>
      <c r="D464" s="312"/>
      <c r="E464" s="370"/>
      <c r="F464" s="312"/>
      <c r="G464" s="312"/>
      <c r="H464" s="312"/>
      <c r="I464" s="312"/>
      <c r="J464" s="312"/>
      <c r="K464" s="312"/>
      <c r="L464" s="312"/>
      <c r="M464" s="312"/>
      <c r="N464" s="312"/>
      <c r="O464" s="312"/>
      <c r="P464" s="312"/>
      <c r="Q464" s="312"/>
      <c r="R464" s="312"/>
      <c r="S464" s="312"/>
      <c r="T464" s="312"/>
      <c r="U464" s="312"/>
      <c r="V464" s="312"/>
      <c r="W464" s="312"/>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c r="AS464" s="312"/>
      <c r="AT464" s="312"/>
      <c r="AU464" s="312"/>
      <c r="AV464" s="312"/>
    </row>
    <row r="465" spans="1:48">
      <c r="A465" s="371"/>
      <c r="B465" s="312"/>
      <c r="C465" s="312"/>
      <c r="D465" s="312"/>
      <c r="E465" s="370"/>
      <c r="F465" s="312"/>
      <c r="G465" s="312"/>
      <c r="H465" s="312"/>
      <c r="I465" s="312"/>
      <c r="J465" s="312"/>
      <c r="K465" s="312"/>
      <c r="L465" s="312"/>
      <c r="M465" s="312"/>
      <c r="N465" s="312"/>
      <c r="O465" s="312"/>
      <c r="P465" s="312"/>
      <c r="Q465" s="312"/>
      <c r="R465" s="312"/>
      <c r="S465" s="312"/>
      <c r="T465" s="312"/>
      <c r="U465" s="312"/>
      <c r="V465" s="312"/>
      <c r="W465" s="312"/>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c r="AS465" s="312"/>
      <c r="AT465" s="312"/>
      <c r="AU465" s="312"/>
      <c r="AV465" s="312"/>
    </row>
    <row r="466" spans="1:48">
      <c r="A466" s="371"/>
      <c r="B466" s="312"/>
      <c r="C466" s="312"/>
      <c r="D466" s="312"/>
      <c r="E466" s="370"/>
      <c r="F466" s="312"/>
      <c r="G466" s="312"/>
      <c r="H466" s="312"/>
      <c r="I466" s="312"/>
      <c r="J466" s="312"/>
      <c r="K466" s="312"/>
      <c r="L466" s="312"/>
      <c r="M466" s="312"/>
      <c r="N466" s="312"/>
      <c r="O466" s="312"/>
      <c r="P466" s="312"/>
      <c r="Q466" s="312"/>
      <c r="R466" s="312"/>
      <c r="S466" s="312"/>
      <c r="T466" s="312"/>
      <c r="U466" s="312"/>
      <c r="V466" s="312"/>
      <c r="W466" s="312"/>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c r="AS466" s="312"/>
      <c r="AT466" s="312"/>
      <c r="AU466" s="312"/>
      <c r="AV466" s="312"/>
    </row>
    <row r="467" spans="1:48">
      <c r="A467" s="371"/>
      <c r="B467" s="312"/>
      <c r="C467" s="312"/>
      <c r="D467" s="312"/>
      <c r="E467" s="370"/>
      <c r="F467" s="312"/>
      <c r="G467" s="312"/>
      <c r="H467" s="312"/>
      <c r="I467" s="312"/>
      <c r="J467" s="312"/>
      <c r="K467" s="312"/>
      <c r="L467" s="312"/>
      <c r="M467" s="312"/>
      <c r="N467" s="312"/>
      <c r="O467" s="312"/>
      <c r="P467" s="312"/>
      <c r="Q467" s="312"/>
      <c r="R467" s="312"/>
      <c r="S467" s="312"/>
      <c r="T467" s="312"/>
      <c r="U467" s="312"/>
      <c r="V467" s="312"/>
      <c r="W467" s="312"/>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c r="AS467" s="312"/>
      <c r="AT467" s="312"/>
      <c r="AU467" s="312"/>
      <c r="AV467" s="312"/>
    </row>
    <row r="468" spans="1:48">
      <c r="A468" s="371"/>
      <c r="B468" s="312"/>
      <c r="C468" s="312"/>
      <c r="D468" s="312"/>
      <c r="E468" s="370"/>
      <c r="F468" s="312"/>
      <c r="G468" s="312"/>
      <c r="H468" s="312"/>
      <c r="I468" s="312"/>
      <c r="J468" s="312"/>
      <c r="K468" s="312"/>
      <c r="L468" s="312"/>
      <c r="M468" s="312"/>
      <c r="N468" s="312"/>
      <c r="O468" s="312"/>
      <c r="P468" s="312"/>
      <c r="Q468" s="312"/>
      <c r="R468" s="312"/>
      <c r="S468" s="312"/>
      <c r="T468" s="312"/>
      <c r="U468" s="312"/>
      <c r="V468" s="312"/>
      <c r="W468" s="312"/>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c r="AS468" s="312"/>
      <c r="AT468" s="312"/>
      <c r="AU468" s="312"/>
      <c r="AV468" s="312"/>
    </row>
    <row r="469" spans="1:48">
      <c r="A469" s="371"/>
      <c r="B469" s="312"/>
      <c r="C469" s="312"/>
      <c r="D469" s="312"/>
      <c r="E469" s="370"/>
      <c r="F469" s="312"/>
      <c r="G469" s="312"/>
      <c r="H469" s="312"/>
      <c r="I469" s="312"/>
      <c r="J469" s="312"/>
      <c r="K469" s="312"/>
      <c r="L469" s="312"/>
      <c r="M469" s="312"/>
      <c r="N469" s="312"/>
      <c r="O469" s="312"/>
      <c r="P469" s="312"/>
      <c r="Q469" s="312"/>
      <c r="R469" s="312"/>
      <c r="S469" s="312"/>
      <c r="T469" s="312"/>
      <c r="U469" s="312"/>
      <c r="V469" s="312"/>
      <c r="W469" s="312"/>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c r="AS469" s="312"/>
      <c r="AT469" s="312"/>
      <c r="AU469" s="312"/>
      <c r="AV469" s="312"/>
    </row>
    <row r="470" spans="1:48">
      <c r="A470" s="371"/>
      <c r="B470" s="312"/>
      <c r="C470" s="312"/>
      <c r="D470" s="312"/>
      <c r="E470" s="370"/>
      <c r="F470" s="312"/>
      <c r="G470" s="312"/>
      <c r="H470" s="312"/>
      <c r="I470" s="312"/>
      <c r="J470" s="312"/>
      <c r="K470" s="312"/>
      <c r="L470" s="312"/>
      <c r="M470" s="312"/>
      <c r="N470" s="312"/>
      <c r="O470" s="312"/>
      <c r="P470" s="312"/>
      <c r="Q470" s="312"/>
      <c r="R470" s="312"/>
      <c r="S470" s="312"/>
      <c r="T470" s="312"/>
      <c r="U470" s="312"/>
      <c r="V470" s="312"/>
      <c r="W470" s="312"/>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c r="AS470" s="312"/>
      <c r="AT470" s="312"/>
      <c r="AU470" s="312"/>
      <c r="AV470" s="312"/>
    </row>
    <row r="471" spans="1:48">
      <c r="A471" s="371"/>
      <c r="B471" s="312"/>
      <c r="C471" s="312"/>
      <c r="D471" s="312"/>
      <c r="E471" s="370"/>
      <c r="F471" s="312"/>
      <c r="G471" s="312"/>
      <c r="H471" s="312"/>
      <c r="I471" s="312"/>
      <c r="J471" s="312"/>
      <c r="K471" s="312"/>
      <c r="L471" s="312"/>
      <c r="M471" s="312"/>
      <c r="N471" s="312"/>
      <c r="O471" s="312"/>
      <c r="P471" s="312"/>
      <c r="Q471" s="312"/>
      <c r="R471" s="312"/>
      <c r="S471" s="312"/>
      <c r="T471" s="312"/>
      <c r="U471" s="312"/>
      <c r="V471" s="312"/>
      <c r="W471" s="312"/>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c r="AS471" s="312"/>
      <c r="AT471" s="312"/>
      <c r="AU471" s="312"/>
      <c r="AV471" s="312"/>
    </row>
    <row r="472" spans="1:48">
      <c r="A472" s="371"/>
      <c r="B472" s="312"/>
      <c r="C472" s="312"/>
      <c r="D472" s="312"/>
      <c r="E472" s="370"/>
      <c r="F472" s="312"/>
      <c r="G472" s="312"/>
      <c r="H472" s="312"/>
      <c r="I472" s="312"/>
      <c r="J472" s="312"/>
      <c r="K472" s="312"/>
      <c r="L472" s="312"/>
      <c r="M472" s="312"/>
      <c r="N472" s="312"/>
      <c r="O472" s="312"/>
      <c r="P472" s="312"/>
      <c r="Q472" s="312"/>
      <c r="R472" s="312"/>
      <c r="S472" s="312"/>
      <c r="T472" s="312"/>
      <c r="U472" s="312"/>
      <c r="V472" s="312"/>
      <c r="W472" s="312"/>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c r="AS472" s="312"/>
      <c r="AT472" s="312"/>
      <c r="AU472" s="312"/>
      <c r="AV472" s="312"/>
    </row>
    <row r="473" spans="1:48">
      <c r="A473" s="371"/>
      <c r="B473" s="312"/>
      <c r="C473" s="312"/>
      <c r="D473" s="312"/>
      <c r="E473" s="370"/>
      <c r="F473" s="312"/>
      <c r="G473" s="312"/>
      <c r="H473" s="312"/>
      <c r="I473" s="312"/>
      <c r="J473" s="312"/>
      <c r="K473" s="312"/>
      <c r="L473" s="312"/>
      <c r="M473" s="312"/>
      <c r="N473" s="312"/>
      <c r="O473" s="312"/>
      <c r="P473" s="312"/>
      <c r="Q473" s="312"/>
      <c r="R473" s="312"/>
      <c r="S473" s="312"/>
      <c r="T473" s="312"/>
      <c r="U473" s="312"/>
      <c r="V473" s="312"/>
      <c r="W473" s="312"/>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c r="AS473" s="312"/>
      <c r="AT473" s="312"/>
      <c r="AU473" s="312"/>
      <c r="AV473" s="312"/>
    </row>
    <row r="474" spans="1:48">
      <c r="A474" s="371"/>
      <c r="B474" s="312"/>
      <c r="C474" s="312"/>
      <c r="D474" s="312"/>
      <c r="E474" s="370"/>
      <c r="F474" s="312"/>
      <c r="G474" s="312"/>
      <c r="H474" s="312"/>
      <c r="I474" s="312"/>
      <c r="J474" s="312"/>
      <c r="K474" s="312"/>
      <c r="L474" s="312"/>
      <c r="M474" s="312"/>
      <c r="N474" s="312"/>
      <c r="O474" s="312"/>
      <c r="P474" s="312"/>
      <c r="Q474" s="312"/>
      <c r="R474" s="312"/>
      <c r="S474" s="312"/>
      <c r="T474" s="312"/>
      <c r="U474" s="312"/>
      <c r="V474" s="312"/>
      <c r="W474" s="312"/>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c r="AS474" s="312"/>
      <c r="AT474" s="312"/>
      <c r="AU474" s="312"/>
      <c r="AV474" s="312"/>
    </row>
    <row r="475" spans="1:48">
      <c r="A475" s="371"/>
      <c r="B475" s="312"/>
      <c r="C475" s="312"/>
      <c r="D475" s="312"/>
      <c r="E475" s="370"/>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c r="AS475" s="312"/>
      <c r="AT475" s="312"/>
      <c r="AU475" s="312"/>
      <c r="AV475" s="312"/>
    </row>
    <row r="476" spans="1:48">
      <c r="A476" s="371"/>
      <c r="B476" s="312"/>
      <c r="C476" s="312"/>
      <c r="D476" s="312"/>
      <c r="E476" s="370"/>
      <c r="F476" s="312"/>
      <c r="G476" s="312"/>
      <c r="H476" s="312"/>
      <c r="I476" s="312"/>
      <c r="J476" s="312"/>
      <c r="K476" s="312"/>
      <c r="L476" s="312"/>
      <c r="M476" s="312"/>
      <c r="N476" s="312"/>
      <c r="O476" s="312"/>
      <c r="P476" s="312"/>
      <c r="Q476" s="312"/>
      <c r="R476" s="312"/>
      <c r="S476" s="312"/>
      <c r="T476" s="312"/>
      <c r="U476" s="312"/>
      <c r="V476" s="312"/>
      <c r="W476" s="312"/>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c r="AS476" s="312"/>
      <c r="AT476" s="312"/>
      <c r="AU476" s="312"/>
      <c r="AV476" s="312"/>
    </row>
    <row r="477" spans="1:48">
      <c r="A477" s="371"/>
      <c r="B477" s="312"/>
      <c r="C477" s="312"/>
      <c r="D477" s="312"/>
      <c r="E477" s="370"/>
      <c r="F477" s="312"/>
      <c r="G477" s="312"/>
      <c r="H477" s="312"/>
      <c r="I477" s="312"/>
      <c r="J477" s="312"/>
      <c r="K477" s="312"/>
      <c r="L477" s="312"/>
      <c r="M477" s="312"/>
      <c r="N477" s="312"/>
      <c r="O477" s="312"/>
      <c r="P477" s="312"/>
      <c r="Q477" s="312"/>
      <c r="R477" s="312"/>
      <c r="S477" s="312"/>
      <c r="T477" s="312"/>
      <c r="U477" s="312"/>
      <c r="V477" s="312"/>
      <c r="W477" s="312"/>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c r="AS477" s="312"/>
      <c r="AT477" s="312"/>
      <c r="AU477" s="312"/>
      <c r="AV477" s="312"/>
    </row>
    <row r="478" spans="1:48">
      <c r="A478" s="371"/>
      <c r="B478" s="312"/>
      <c r="C478" s="312"/>
      <c r="D478" s="312"/>
      <c r="E478" s="370"/>
      <c r="F478" s="312"/>
      <c r="G478" s="312"/>
      <c r="H478" s="312"/>
      <c r="I478" s="312"/>
      <c r="J478" s="312"/>
      <c r="K478" s="312"/>
      <c r="L478" s="312"/>
      <c r="M478" s="312"/>
      <c r="N478" s="312"/>
      <c r="O478" s="312"/>
      <c r="P478" s="312"/>
      <c r="Q478" s="312"/>
      <c r="R478" s="312"/>
      <c r="S478" s="312"/>
      <c r="T478" s="312"/>
      <c r="U478" s="312"/>
      <c r="V478" s="312"/>
      <c r="W478" s="312"/>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c r="AS478" s="312"/>
      <c r="AT478" s="312"/>
      <c r="AU478" s="312"/>
      <c r="AV478" s="312"/>
    </row>
    <row r="479" spans="1:48">
      <c r="A479" s="371"/>
      <c r="B479" s="312"/>
      <c r="C479" s="312"/>
      <c r="D479" s="312"/>
      <c r="E479" s="370"/>
      <c r="F479" s="312"/>
      <c r="G479" s="312"/>
      <c r="H479" s="312"/>
      <c r="I479" s="312"/>
      <c r="J479" s="312"/>
      <c r="K479" s="312"/>
      <c r="L479" s="312"/>
      <c r="M479" s="312"/>
      <c r="N479" s="312"/>
      <c r="O479" s="312"/>
      <c r="P479" s="312"/>
      <c r="Q479" s="312"/>
      <c r="R479" s="312"/>
      <c r="S479" s="312"/>
      <c r="T479" s="312"/>
      <c r="U479" s="312"/>
      <c r="V479" s="312"/>
      <c r="W479" s="312"/>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c r="AS479" s="312"/>
      <c r="AT479" s="312"/>
      <c r="AU479" s="312"/>
      <c r="AV479" s="312"/>
    </row>
    <row r="480" spans="1:48">
      <c r="A480" s="371"/>
      <c r="B480" s="312"/>
      <c r="C480" s="312"/>
      <c r="D480" s="312"/>
      <c r="E480" s="370"/>
      <c r="F480" s="312"/>
      <c r="G480" s="312"/>
      <c r="H480" s="312"/>
      <c r="I480" s="312"/>
      <c r="J480" s="312"/>
      <c r="K480" s="312"/>
      <c r="L480" s="312"/>
      <c r="M480" s="312"/>
      <c r="N480" s="312"/>
      <c r="O480" s="312"/>
      <c r="P480" s="312"/>
      <c r="Q480" s="312"/>
      <c r="R480" s="312"/>
      <c r="S480" s="312"/>
      <c r="T480" s="312"/>
      <c r="U480" s="312"/>
      <c r="V480" s="312"/>
      <c r="W480" s="312"/>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c r="AS480" s="312"/>
      <c r="AT480" s="312"/>
      <c r="AU480" s="312"/>
      <c r="AV480" s="312"/>
    </row>
    <row r="481" spans="1:48">
      <c r="A481" s="371"/>
      <c r="B481" s="312"/>
      <c r="C481" s="312"/>
      <c r="D481" s="312"/>
      <c r="E481" s="370"/>
      <c r="F481" s="312"/>
      <c r="G481" s="312"/>
      <c r="H481" s="312"/>
      <c r="I481" s="312"/>
      <c r="J481" s="312"/>
      <c r="K481" s="312"/>
      <c r="L481" s="312"/>
      <c r="M481" s="312"/>
      <c r="N481" s="312"/>
      <c r="O481" s="312"/>
      <c r="P481" s="312"/>
      <c r="Q481" s="312"/>
      <c r="R481" s="312"/>
      <c r="S481" s="312"/>
      <c r="T481" s="312"/>
      <c r="U481" s="312"/>
      <c r="V481" s="312"/>
      <c r="W481" s="312"/>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c r="AS481" s="312"/>
      <c r="AT481" s="312"/>
      <c r="AU481" s="312"/>
      <c r="AV481" s="312"/>
    </row>
    <row r="482" spans="1:48">
      <c r="A482" s="371"/>
      <c r="B482" s="312"/>
      <c r="C482" s="312"/>
      <c r="D482" s="312"/>
      <c r="E482" s="370"/>
      <c r="F482" s="312"/>
      <c r="G482" s="312"/>
      <c r="H482" s="312"/>
      <c r="I482" s="312"/>
      <c r="J482" s="312"/>
      <c r="K482" s="312"/>
      <c r="L482" s="312"/>
      <c r="M482" s="312"/>
      <c r="N482" s="312"/>
      <c r="O482" s="312"/>
      <c r="P482" s="312"/>
      <c r="Q482" s="312"/>
      <c r="R482" s="312"/>
      <c r="S482" s="312"/>
      <c r="T482" s="312"/>
      <c r="U482" s="312"/>
      <c r="V482" s="312"/>
      <c r="W482" s="312"/>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c r="AS482" s="312"/>
      <c r="AT482" s="312"/>
      <c r="AU482" s="312"/>
      <c r="AV482" s="312"/>
    </row>
    <row r="483" spans="1:48">
      <c r="A483" s="371"/>
      <c r="B483" s="312"/>
      <c r="C483" s="312"/>
      <c r="D483" s="312"/>
      <c r="E483" s="370"/>
      <c r="F483" s="312"/>
      <c r="G483" s="312"/>
      <c r="H483" s="312"/>
      <c r="I483" s="312"/>
      <c r="J483" s="312"/>
      <c r="K483" s="312"/>
      <c r="L483" s="312"/>
      <c r="M483" s="312"/>
      <c r="N483" s="312"/>
      <c r="O483" s="312"/>
      <c r="P483" s="312"/>
      <c r="Q483" s="312"/>
      <c r="R483" s="312"/>
      <c r="S483" s="312"/>
      <c r="T483" s="312"/>
      <c r="U483" s="312"/>
      <c r="V483" s="312"/>
      <c r="W483" s="312"/>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c r="AS483" s="312"/>
      <c r="AT483" s="312"/>
      <c r="AU483" s="312"/>
      <c r="AV483" s="312"/>
    </row>
    <row r="484" spans="1:48">
      <c r="A484" s="371"/>
      <c r="B484" s="312"/>
      <c r="C484" s="312"/>
      <c r="D484" s="312"/>
      <c r="E484" s="370"/>
      <c r="F484" s="312"/>
      <c r="G484" s="312"/>
      <c r="H484" s="312"/>
      <c r="I484" s="312"/>
      <c r="J484" s="312"/>
      <c r="K484" s="312"/>
      <c r="L484" s="312"/>
      <c r="M484" s="312"/>
      <c r="N484" s="312"/>
      <c r="O484" s="312"/>
      <c r="P484" s="312"/>
      <c r="Q484" s="312"/>
      <c r="R484" s="312"/>
      <c r="S484" s="312"/>
      <c r="T484" s="312"/>
      <c r="U484" s="312"/>
      <c r="V484" s="312"/>
      <c r="W484" s="312"/>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c r="AS484" s="312"/>
      <c r="AT484" s="312"/>
      <c r="AU484" s="312"/>
      <c r="AV484" s="312"/>
    </row>
    <row r="485" spans="1:48">
      <c r="A485" s="371"/>
      <c r="B485" s="312"/>
      <c r="C485" s="312"/>
      <c r="D485" s="312"/>
      <c r="E485" s="370"/>
      <c r="F485" s="312"/>
      <c r="G485" s="312"/>
      <c r="H485" s="312"/>
      <c r="I485" s="312"/>
      <c r="J485" s="312"/>
      <c r="K485" s="312"/>
      <c r="L485" s="312"/>
      <c r="M485" s="312"/>
      <c r="N485" s="312"/>
      <c r="O485" s="312"/>
      <c r="P485" s="312"/>
      <c r="Q485" s="312"/>
      <c r="R485" s="312"/>
      <c r="S485" s="312"/>
      <c r="T485" s="312"/>
      <c r="U485" s="312"/>
      <c r="V485" s="312"/>
      <c r="W485" s="312"/>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c r="AS485" s="312"/>
      <c r="AT485" s="312"/>
      <c r="AU485" s="312"/>
      <c r="AV485" s="312"/>
    </row>
    <row r="486" spans="1:48">
      <c r="A486" s="371"/>
      <c r="B486" s="312"/>
      <c r="C486" s="312"/>
      <c r="D486" s="312"/>
      <c r="E486" s="370"/>
      <c r="F486" s="312"/>
      <c r="G486" s="312"/>
      <c r="H486" s="312"/>
      <c r="I486" s="312"/>
      <c r="J486" s="312"/>
      <c r="K486" s="312"/>
      <c r="L486" s="312"/>
      <c r="M486" s="312"/>
      <c r="N486" s="312"/>
      <c r="O486" s="312"/>
      <c r="P486" s="312"/>
      <c r="Q486" s="312"/>
      <c r="R486" s="312"/>
      <c r="S486" s="312"/>
      <c r="T486" s="312"/>
      <c r="U486" s="312"/>
      <c r="V486" s="312"/>
      <c r="W486" s="312"/>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c r="AS486" s="312"/>
      <c r="AT486" s="312"/>
      <c r="AU486" s="312"/>
      <c r="AV486" s="312"/>
    </row>
    <row r="487" spans="1:48">
      <c r="A487" s="371"/>
      <c r="B487" s="312"/>
      <c r="C487" s="312"/>
      <c r="D487" s="312"/>
      <c r="E487" s="370"/>
      <c r="F487" s="312"/>
      <c r="G487" s="312"/>
      <c r="H487" s="312"/>
      <c r="I487" s="312"/>
      <c r="J487" s="312"/>
      <c r="K487" s="312"/>
      <c r="L487" s="312"/>
      <c r="M487" s="312"/>
      <c r="N487" s="312"/>
      <c r="O487" s="312"/>
      <c r="P487" s="312"/>
      <c r="Q487" s="312"/>
      <c r="R487" s="312"/>
      <c r="S487" s="312"/>
      <c r="T487" s="312"/>
      <c r="U487" s="312"/>
      <c r="V487" s="312"/>
      <c r="W487" s="312"/>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c r="AS487" s="312"/>
      <c r="AT487" s="312"/>
      <c r="AU487" s="312"/>
      <c r="AV487" s="312"/>
    </row>
    <row r="488" spans="1:48">
      <c r="A488" s="371"/>
      <c r="B488" s="312"/>
      <c r="C488" s="312"/>
      <c r="D488" s="312"/>
      <c r="E488" s="370"/>
      <c r="F488" s="312"/>
      <c r="G488" s="312"/>
      <c r="H488" s="312"/>
      <c r="I488" s="312"/>
      <c r="J488" s="312"/>
      <c r="K488" s="312"/>
      <c r="L488" s="312"/>
      <c r="M488" s="312"/>
      <c r="N488" s="312"/>
      <c r="O488" s="312"/>
      <c r="P488" s="312"/>
      <c r="Q488" s="312"/>
      <c r="R488" s="312"/>
      <c r="S488" s="312"/>
      <c r="T488" s="312"/>
      <c r="U488" s="312"/>
      <c r="V488" s="312"/>
      <c r="W488" s="312"/>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c r="AS488" s="312"/>
      <c r="AT488" s="312"/>
      <c r="AU488" s="312"/>
      <c r="AV488" s="312"/>
    </row>
    <row r="489" spans="1:48">
      <c r="A489" s="371"/>
      <c r="B489" s="312"/>
      <c r="C489" s="312"/>
      <c r="D489" s="312"/>
      <c r="E489" s="370"/>
      <c r="F489" s="312"/>
      <c r="G489" s="312"/>
      <c r="H489" s="312"/>
      <c r="I489" s="312"/>
      <c r="J489" s="312"/>
      <c r="K489" s="312"/>
      <c r="L489" s="312"/>
      <c r="M489" s="312"/>
      <c r="N489" s="312"/>
      <c r="O489" s="312"/>
      <c r="P489" s="312"/>
      <c r="Q489" s="312"/>
      <c r="R489" s="312"/>
      <c r="S489" s="312"/>
      <c r="T489" s="312"/>
      <c r="U489" s="312"/>
      <c r="V489" s="312"/>
      <c r="W489" s="312"/>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c r="AS489" s="312"/>
      <c r="AT489" s="312"/>
      <c r="AU489" s="312"/>
      <c r="AV489" s="312"/>
    </row>
    <row r="490" spans="1:48">
      <c r="A490" s="371"/>
      <c r="B490" s="312"/>
      <c r="C490" s="312"/>
      <c r="D490" s="312"/>
      <c r="E490" s="370"/>
      <c r="F490" s="312"/>
      <c r="G490" s="312"/>
      <c r="H490" s="312"/>
      <c r="I490" s="312"/>
      <c r="J490" s="312"/>
      <c r="K490" s="312"/>
      <c r="L490" s="312"/>
      <c r="M490" s="312"/>
      <c r="N490" s="312"/>
      <c r="O490" s="312"/>
      <c r="P490" s="312"/>
      <c r="Q490" s="312"/>
      <c r="R490" s="312"/>
      <c r="S490" s="312"/>
      <c r="T490" s="312"/>
      <c r="U490" s="312"/>
      <c r="V490" s="312"/>
      <c r="W490" s="312"/>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c r="AS490" s="312"/>
      <c r="AT490" s="312"/>
      <c r="AU490" s="312"/>
      <c r="AV490" s="312"/>
    </row>
    <row r="491" spans="1:48">
      <c r="A491" s="371"/>
      <c r="B491" s="312"/>
      <c r="C491" s="312"/>
      <c r="D491" s="312"/>
      <c r="E491" s="370"/>
      <c r="F491" s="312"/>
      <c r="G491" s="312"/>
      <c r="H491" s="312"/>
      <c r="I491" s="312"/>
      <c r="J491" s="312"/>
      <c r="K491" s="312"/>
      <c r="L491" s="312"/>
      <c r="M491" s="312"/>
      <c r="N491" s="312"/>
      <c r="O491" s="312"/>
      <c r="P491" s="312"/>
      <c r="Q491" s="312"/>
      <c r="R491" s="312"/>
      <c r="S491" s="312"/>
      <c r="T491" s="312"/>
      <c r="U491" s="312"/>
      <c r="V491" s="312"/>
      <c r="W491" s="312"/>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c r="AS491" s="312"/>
      <c r="AT491" s="312"/>
      <c r="AU491" s="312"/>
      <c r="AV491" s="312"/>
    </row>
    <row r="492" spans="1:48">
      <c r="A492" s="371"/>
      <c r="B492" s="312"/>
      <c r="C492" s="312"/>
      <c r="D492" s="312"/>
      <c r="E492" s="370"/>
      <c r="F492" s="312"/>
      <c r="G492" s="312"/>
      <c r="H492" s="312"/>
      <c r="I492" s="312"/>
      <c r="J492" s="312"/>
      <c r="K492" s="312"/>
      <c r="L492" s="312"/>
      <c r="M492" s="312"/>
      <c r="N492" s="312"/>
      <c r="O492" s="312"/>
      <c r="P492" s="312"/>
      <c r="Q492" s="312"/>
      <c r="R492" s="312"/>
      <c r="S492" s="312"/>
      <c r="T492" s="312"/>
      <c r="U492" s="312"/>
      <c r="V492" s="312"/>
      <c r="W492" s="312"/>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c r="AS492" s="312"/>
      <c r="AT492" s="312"/>
      <c r="AU492" s="312"/>
      <c r="AV492" s="312"/>
    </row>
    <row r="493" spans="1:48">
      <c r="A493" s="371"/>
      <c r="B493" s="312"/>
      <c r="C493" s="312"/>
      <c r="D493" s="312"/>
      <c r="E493" s="370"/>
      <c r="F493" s="312"/>
      <c r="G493" s="312"/>
      <c r="H493" s="312"/>
      <c r="I493" s="312"/>
      <c r="J493" s="312"/>
      <c r="K493" s="312"/>
      <c r="L493" s="312"/>
      <c r="M493" s="312"/>
      <c r="N493" s="312"/>
      <c r="O493" s="312"/>
      <c r="P493" s="312"/>
      <c r="Q493" s="312"/>
      <c r="R493" s="312"/>
      <c r="S493" s="312"/>
      <c r="T493" s="312"/>
      <c r="U493" s="312"/>
      <c r="V493" s="312"/>
      <c r="W493" s="312"/>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c r="AS493" s="312"/>
      <c r="AT493" s="312"/>
      <c r="AU493" s="312"/>
      <c r="AV493" s="312"/>
    </row>
    <row r="494" spans="1:48">
      <c r="A494" s="371"/>
      <c r="B494" s="312"/>
      <c r="C494" s="312"/>
      <c r="D494" s="312"/>
      <c r="E494" s="370"/>
      <c r="F494" s="312"/>
      <c r="G494" s="312"/>
      <c r="H494" s="312"/>
      <c r="I494" s="312"/>
      <c r="J494" s="312"/>
      <c r="K494" s="312"/>
      <c r="L494" s="312"/>
      <c r="M494" s="312"/>
      <c r="N494" s="312"/>
      <c r="O494" s="312"/>
      <c r="P494" s="312"/>
      <c r="Q494" s="312"/>
      <c r="R494" s="312"/>
      <c r="S494" s="312"/>
      <c r="T494" s="312"/>
      <c r="U494" s="312"/>
      <c r="V494" s="312"/>
      <c r="W494" s="312"/>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c r="AS494" s="312"/>
      <c r="AT494" s="312"/>
      <c r="AU494" s="312"/>
      <c r="AV494" s="312"/>
    </row>
    <row r="495" spans="1:48">
      <c r="A495" s="371"/>
      <c r="B495" s="312"/>
      <c r="C495" s="312"/>
      <c r="D495" s="312"/>
      <c r="E495" s="370"/>
      <c r="F495" s="312"/>
      <c r="G495" s="312"/>
      <c r="H495" s="312"/>
      <c r="I495" s="312"/>
      <c r="J495" s="312"/>
      <c r="K495" s="312"/>
      <c r="L495" s="312"/>
      <c r="M495" s="312"/>
      <c r="N495" s="312"/>
      <c r="O495" s="312"/>
      <c r="P495" s="312"/>
      <c r="Q495" s="312"/>
      <c r="R495" s="312"/>
      <c r="S495" s="312"/>
      <c r="T495" s="312"/>
      <c r="U495" s="312"/>
      <c r="V495" s="312"/>
      <c r="W495" s="312"/>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c r="AS495" s="312"/>
      <c r="AT495" s="312"/>
      <c r="AU495" s="312"/>
      <c r="AV495" s="312"/>
    </row>
    <row r="496" spans="1:48">
      <c r="A496" s="371"/>
      <c r="B496" s="312"/>
      <c r="C496" s="312"/>
      <c r="D496" s="312"/>
      <c r="E496" s="370"/>
      <c r="F496" s="312"/>
      <c r="G496" s="312"/>
      <c r="H496" s="312"/>
      <c r="I496" s="312"/>
      <c r="J496" s="312"/>
      <c r="K496" s="312"/>
      <c r="L496" s="312"/>
      <c r="M496" s="312"/>
      <c r="N496" s="312"/>
      <c r="O496" s="312"/>
      <c r="P496" s="312"/>
      <c r="Q496" s="312"/>
      <c r="R496" s="312"/>
      <c r="S496" s="312"/>
      <c r="T496" s="312"/>
      <c r="U496" s="312"/>
      <c r="V496" s="312"/>
      <c r="W496" s="312"/>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c r="AS496" s="312"/>
      <c r="AT496" s="312"/>
      <c r="AU496" s="312"/>
      <c r="AV496" s="312"/>
    </row>
    <row r="497" spans="1:48">
      <c r="A497" s="371"/>
      <c r="B497" s="312"/>
      <c r="C497" s="312"/>
      <c r="D497" s="312"/>
      <c r="E497" s="370"/>
      <c r="F497" s="312"/>
      <c r="G497" s="312"/>
      <c r="H497" s="312"/>
      <c r="I497" s="312"/>
      <c r="J497" s="312"/>
      <c r="K497" s="312"/>
      <c r="L497" s="312"/>
      <c r="M497" s="312"/>
      <c r="N497" s="312"/>
      <c r="O497" s="312"/>
      <c r="P497" s="312"/>
      <c r="Q497" s="312"/>
      <c r="R497" s="312"/>
      <c r="S497" s="312"/>
      <c r="T497" s="312"/>
      <c r="U497" s="312"/>
      <c r="V497" s="312"/>
      <c r="W497" s="312"/>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c r="AS497" s="312"/>
      <c r="AT497" s="312"/>
      <c r="AU497" s="312"/>
      <c r="AV497" s="312"/>
    </row>
    <row r="498" spans="1:48">
      <c r="A498" s="371"/>
      <c r="B498" s="312"/>
      <c r="C498" s="312"/>
      <c r="D498" s="312"/>
      <c r="E498" s="370"/>
      <c r="F498" s="312"/>
      <c r="G498" s="312"/>
      <c r="H498" s="312"/>
      <c r="I498" s="312"/>
      <c r="J498" s="312"/>
      <c r="K498" s="312"/>
      <c r="L498" s="312"/>
      <c r="M498" s="312"/>
      <c r="N498" s="312"/>
      <c r="O498" s="312"/>
      <c r="P498" s="312"/>
      <c r="Q498" s="312"/>
      <c r="R498" s="312"/>
      <c r="S498" s="312"/>
      <c r="T498" s="312"/>
      <c r="U498" s="312"/>
      <c r="V498" s="312"/>
      <c r="W498" s="312"/>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c r="AS498" s="312"/>
      <c r="AT498" s="312"/>
      <c r="AU498" s="312"/>
      <c r="AV498" s="312"/>
    </row>
    <row r="499" spans="1:48">
      <c r="A499" s="371"/>
      <c r="B499" s="312"/>
      <c r="C499" s="312"/>
      <c r="D499" s="312"/>
      <c r="E499" s="370"/>
      <c r="F499" s="312"/>
      <c r="G499" s="312"/>
      <c r="H499" s="312"/>
      <c r="I499" s="312"/>
      <c r="J499" s="312"/>
      <c r="K499" s="312"/>
      <c r="L499" s="312"/>
      <c r="M499" s="312"/>
      <c r="N499" s="312"/>
      <c r="O499" s="312"/>
      <c r="P499" s="312"/>
      <c r="Q499" s="312"/>
      <c r="R499" s="312"/>
      <c r="S499" s="312"/>
      <c r="T499" s="312"/>
      <c r="U499" s="312"/>
      <c r="V499" s="312"/>
      <c r="W499" s="312"/>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c r="AS499" s="312"/>
      <c r="AT499" s="312"/>
      <c r="AU499" s="312"/>
      <c r="AV499" s="312"/>
    </row>
    <row r="500" spans="1:48">
      <c r="A500" s="371"/>
      <c r="B500" s="312"/>
      <c r="C500" s="312"/>
      <c r="D500" s="312"/>
      <c r="E500" s="370"/>
      <c r="F500" s="312"/>
      <c r="G500" s="312"/>
      <c r="H500" s="312"/>
      <c r="I500" s="312"/>
      <c r="J500" s="312"/>
      <c r="K500" s="312"/>
      <c r="L500" s="312"/>
      <c r="M500" s="312"/>
      <c r="N500" s="312"/>
      <c r="O500" s="312"/>
      <c r="P500" s="312"/>
      <c r="Q500" s="312"/>
      <c r="R500" s="312"/>
      <c r="S500" s="312"/>
      <c r="T500" s="312"/>
      <c r="U500" s="312"/>
      <c r="V500" s="312"/>
      <c r="W500" s="312"/>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c r="AS500" s="312"/>
      <c r="AT500" s="312"/>
      <c r="AU500" s="312"/>
      <c r="AV500" s="312"/>
    </row>
    <row r="501" spans="1:48">
      <c r="A501" s="371"/>
      <c r="B501" s="312"/>
      <c r="C501" s="312"/>
      <c r="D501" s="312"/>
      <c r="E501" s="370"/>
      <c r="F501" s="312"/>
      <c r="G501" s="312"/>
      <c r="H501" s="312"/>
      <c r="I501" s="312"/>
      <c r="J501" s="312"/>
      <c r="K501" s="312"/>
      <c r="L501" s="312"/>
      <c r="M501" s="312"/>
      <c r="N501" s="312"/>
      <c r="O501" s="312"/>
      <c r="P501" s="312"/>
      <c r="Q501" s="312"/>
      <c r="R501" s="312"/>
      <c r="S501" s="312"/>
      <c r="T501" s="312"/>
      <c r="U501" s="312"/>
      <c r="V501" s="312"/>
      <c r="W501" s="312"/>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c r="AS501" s="312"/>
      <c r="AT501" s="312"/>
      <c r="AU501" s="312"/>
      <c r="AV501" s="312"/>
    </row>
    <row r="502" spans="1:48">
      <c r="A502" s="371"/>
      <c r="B502" s="312"/>
      <c r="C502" s="312"/>
      <c r="D502" s="312"/>
      <c r="E502" s="370"/>
      <c r="F502" s="312"/>
      <c r="G502" s="312"/>
      <c r="H502" s="312"/>
      <c r="I502" s="312"/>
      <c r="J502" s="312"/>
      <c r="K502" s="312"/>
      <c r="L502" s="312"/>
      <c r="M502" s="312"/>
      <c r="N502" s="312"/>
      <c r="O502" s="312"/>
      <c r="P502" s="312"/>
      <c r="Q502" s="312"/>
      <c r="R502" s="312"/>
      <c r="S502" s="312"/>
      <c r="T502" s="312"/>
      <c r="U502" s="312"/>
      <c r="V502" s="312"/>
      <c r="W502" s="312"/>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c r="AS502" s="312"/>
      <c r="AT502" s="312"/>
      <c r="AU502" s="312"/>
      <c r="AV502" s="312"/>
    </row>
    <row r="503" spans="1:48">
      <c r="A503" s="371"/>
      <c r="B503" s="312"/>
      <c r="C503" s="312"/>
      <c r="D503" s="312"/>
      <c r="E503" s="370"/>
      <c r="F503" s="312"/>
      <c r="G503" s="312"/>
      <c r="H503" s="312"/>
      <c r="I503" s="312"/>
      <c r="J503" s="312"/>
      <c r="K503" s="312"/>
      <c r="L503" s="312"/>
      <c r="M503" s="312"/>
      <c r="N503" s="312"/>
      <c r="O503" s="312"/>
      <c r="P503" s="312"/>
      <c r="Q503" s="312"/>
      <c r="R503" s="312"/>
      <c r="S503" s="312"/>
      <c r="T503" s="312"/>
      <c r="U503" s="312"/>
      <c r="V503" s="312"/>
      <c r="W503" s="312"/>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c r="AS503" s="312"/>
      <c r="AT503" s="312"/>
      <c r="AU503" s="312"/>
      <c r="AV503" s="312"/>
    </row>
    <row r="504" spans="1:48">
      <c r="A504" s="371"/>
      <c r="B504" s="312"/>
      <c r="C504" s="312"/>
      <c r="D504" s="312"/>
      <c r="E504" s="370"/>
      <c r="F504" s="312"/>
      <c r="G504" s="312"/>
      <c r="H504" s="312"/>
      <c r="I504" s="312"/>
      <c r="J504" s="312"/>
      <c r="K504" s="312"/>
      <c r="L504" s="312"/>
      <c r="M504" s="312"/>
      <c r="N504" s="312"/>
      <c r="O504" s="312"/>
      <c r="P504" s="312"/>
      <c r="Q504" s="312"/>
      <c r="R504" s="312"/>
      <c r="S504" s="312"/>
      <c r="T504" s="312"/>
      <c r="U504" s="312"/>
      <c r="V504" s="312"/>
      <c r="W504" s="312"/>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c r="AS504" s="312"/>
      <c r="AT504" s="312"/>
      <c r="AU504" s="312"/>
      <c r="AV504" s="312"/>
    </row>
    <row r="505" spans="1:48">
      <c r="A505" s="371"/>
      <c r="B505" s="312"/>
      <c r="C505" s="312"/>
      <c r="D505" s="312"/>
      <c r="E505" s="370"/>
      <c r="F505" s="312"/>
      <c r="G505" s="312"/>
      <c r="H505" s="312"/>
      <c r="I505" s="312"/>
      <c r="J505" s="312"/>
      <c r="K505" s="312"/>
      <c r="L505" s="312"/>
      <c r="M505" s="312"/>
      <c r="N505" s="312"/>
      <c r="O505" s="312"/>
      <c r="P505" s="312"/>
      <c r="Q505" s="312"/>
      <c r="R505" s="312"/>
      <c r="S505" s="312"/>
      <c r="T505" s="312"/>
      <c r="U505" s="312"/>
      <c r="V505" s="312"/>
      <c r="W505" s="312"/>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c r="AS505" s="312"/>
      <c r="AT505" s="312"/>
      <c r="AU505" s="312"/>
      <c r="AV505" s="312"/>
    </row>
    <row r="506" spans="1:48">
      <c r="A506" s="371"/>
      <c r="B506" s="312"/>
      <c r="C506" s="312"/>
      <c r="D506" s="312"/>
      <c r="E506" s="370"/>
      <c r="F506" s="312"/>
      <c r="G506" s="312"/>
      <c r="H506" s="312"/>
      <c r="I506" s="312"/>
      <c r="J506" s="312"/>
      <c r="K506" s="312"/>
      <c r="L506" s="312"/>
      <c r="M506" s="312"/>
      <c r="N506" s="312"/>
      <c r="O506" s="312"/>
      <c r="P506" s="312"/>
      <c r="Q506" s="312"/>
      <c r="R506" s="312"/>
      <c r="S506" s="312"/>
      <c r="T506" s="312"/>
      <c r="U506" s="312"/>
      <c r="V506" s="312"/>
      <c r="W506" s="312"/>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c r="AS506" s="312"/>
      <c r="AT506" s="312"/>
      <c r="AU506" s="312"/>
      <c r="AV506" s="312"/>
    </row>
    <row r="507" spans="1:48">
      <c r="A507" s="371"/>
      <c r="B507" s="312"/>
      <c r="C507" s="312"/>
      <c r="D507" s="312"/>
      <c r="E507" s="370"/>
      <c r="F507" s="312"/>
      <c r="G507" s="312"/>
      <c r="H507" s="312"/>
      <c r="I507" s="312"/>
      <c r="J507" s="312"/>
      <c r="K507" s="312"/>
      <c r="L507" s="312"/>
      <c r="M507" s="312"/>
      <c r="N507" s="312"/>
      <c r="O507" s="312"/>
      <c r="P507" s="312"/>
      <c r="Q507" s="312"/>
      <c r="R507" s="312"/>
      <c r="S507" s="312"/>
      <c r="T507" s="312"/>
      <c r="U507" s="312"/>
      <c r="V507" s="312"/>
      <c r="W507" s="312"/>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c r="AS507" s="312"/>
      <c r="AT507" s="312"/>
      <c r="AU507" s="312"/>
      <c r="AV507" s="312"/>
    </row>
    <row r="508" spans="1:48">
      <c r="A508" s="371"/>
      <c r="B508" s="312"/>
      <c r="C508" s="312"/>
      <c r="D508" s="312"/>
      <c r="E508" s="370"/>
      <c r="F508" s="312"/>
      <c r="G508" s="312"/>
      <c r="H508" s="312"/>
      <c r="I508" s="312"/>
      <c r="J508" s="312"/>
      <c r="K508" s="312"/>
      <c r="L508" s="312"/>
      <c r="M508" s="312"/>
      <c r="N508" s="312"/>
      <c r="O508" s="312"/>
      <c r="P508" s="312"/>
      <c r="Q508" s="312"/>
      <c r="R508" s="312"/>
      <c r="S508" s="312"/>
      <c r="T508" s="312"/>
      <c r="U508" s="312"/>
      <c r="V508" s="312"/>
      <c r="W508" s="312"/>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c r="AS508" s="312"/>
      <c r="AT508" s="312"/>
      <c r="AU508" s="312"/>
      <c r="AV508" s="312"/>
    </row>
    <row r="509" spans="1:48">
      <c r="A509" s="371"/>
      <c r="B509" s="312"/>
      <c r="C509" s="312"/>
      <c r="D509" s="312"/>
      <c r="E509" s="370"/>
      <c r="F509" s="312"/>
      <c r="G509" s="312"/>
      <c r="H509" s="312"/>
      <c r="I509" s="312"/>
      <c r="J509" s="312"/>
      <c r="K509" s="312"/>
      <c r="L509" s="312"/>
      <c r="M509" s="312"/>
      <c r="N509" s="312"/>
      <c r="O509" s="312"/>
      <c r="P509" s="312"/>
      <c r="Q509" s="312"/>
      <c r="R509" s="312"/>
      <c r="S509" s="312"/>
      <c r="T509" s="312"/>
      <c r="U509" s="312"/>
      <c r="V509" s="312"/>
      <c r="W509" s="312"/>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c r="AS509" s="312"/>
      <c r="AT509" s="312"/>
      <c r="AU509" s="312"/>
      <c r="AV509" s="312"/>
    </row>
    <row r="510" spans="1:48">
      <c r="A510" s="371"/>
      <c r="B510" s="312"/>
      <c r="C510" s="312"/>
      <c r="D510" s="312"/>
      <c r="E510" s="370"/>
      <c r="F510" s="312"/>
      <c r="G510" s="312"/>
      <c r="H510" s="312"/>
      <c r="I510" s="312"/>
      <c r="J510" s="312"/>
      <c r="K510" s="312"/>
      <c r="L510" s="312"/>
      <c r="M510" s="312"/>
      <c r="N510" s="312"/>
      <c r="O510" s="312"/>
      <c r="P510" s="312"/>
      <c r="Q510" s="312"/>
      <c r="R510" s="312"/>
      <c r="S510" s="312"/>
      <c r="T510" s="312"/>
      <c r="U510" s="312"/>
      <c r="V510" s="312"/>
      <c r="W510" s="312"/>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c r="AS510" s="312"/>
      <c r="AT510" s="312"/>
      <c r="AU510" s="312"/>
      <c r="AV510" s="312"/>
    </row>
    <row r="511" spans="1:48">
      <c r="A511" s="371"/>
      <c r="B511" s="312"/>
      <c r="C511" s="312"/>
      <c r="D511" s="312"/>
      <c r="E511" s="370"/>
      <c r="F511" s="312"/>
      <c r="G511" s="312"/>
      <c r="H511" s="312"/>
      <c r="I511" s="312"/>
      <c r="J511" s="312"/>
      <c r="K511" s="312"/>
      <c r="L511" s="312"/>
      <c r="M511" s="312"/>
      <c r="N511" s="312"/>
      <c r="O511" s="312"/>
      <c r="P511" s="312"/>
      <c r="Q511" s="312"/>
      <c r="R511" s="312"/>
      <c r="S511" s="312"/>
      <c r="T511" s="312"/>
      <c r="U511" s="312"/>
      <c r="V511" s="312"/>
      <c r="W511" s="312"/>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c r="AS511" s="312"/>
      <c r="AT511" s="312"/>
      <c r="AU511" s="312"/>
      <c r="AV511" s="312"/>
    </row>
    <row r="512" spans="1:48">
      <c r="A512" s="371"/>
      <c r="B512" s="312"/>
      <c r="C512" s="312"/>
      <c r="D512" s="312"/>
      <c r="E512" s="370"/>
      <c r="F512" s="312"/>
      <c r="G512" s="312"/>
      <c r="H512" s="312"/>
      <c r="I512" s="312"/>
      <c r="J512" s="312"/>
      <c r="K512" s="312"/>
      <c r="L512" s="312"/>
      <c r="M512" s="312"/>
      <c r="N512" s="312"/>
      <c r="O512" s="312"/>
      <c r="P512" s="312"/>
      <c r="Q512" s="312"/>
      <c r="R512" s="312"/>
      <c r="S512" s="312"/>
      <c r="T512" s="312"/>
      <c r="U512" s="312"/>
      <c r="V512" s="312"/>
      <c r="W512" s="312"/>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c r="AS512" s="312"/>
      <c r="AT512" s="312"/>
      <c r="AU512" s="312"/>
      <c r="AV512" s="312"/>
    </row>
    <row r="513" spans="1:48">
      <c r="A513" s="371"/>
      <c r="B513" s="312"/>
      <c r="C513" s="312"/>
      <c r="D513" s="312"/>
      <c r="E513" s="370"/>
      <c r="F513" s="312"/>
      <c r="G513" s="312"/>
      <c r="H513" s="312"/>
      <c r="I513" s="312"/>
      <c r="J513" s="312"/>
      <c r="K513" s="312"/>
      <c r="L513" s="312"/>
      <c r="M513" s="312"/>
      <c r="N513" s="312"/>
      <c r="O513" s="312"/>
      <c r="P513" s="312"/>
      <c r="Q513" s="312"/>
      <c r="R513" s="312"/>
      <c r="S513" s="312"/>
      <c r="T513" s="312"/>
      <c r="U513" s="312"/>
      <c r="V513" s="312"/>
      <c r="W513" s="312"/>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c r="AS513" s="312"/>
      <c r="AT513" s="312"/>
      <c r="AU513" s="312"/>
      <c r="AV513" s="312"/>
    </row>
    <row r="514" spans="1:48">
      <c r="A514" s="371"/>
      <c r="B514" s="312"/>
      <c r="C514" s="312"/>
      <c r="D514" s="312"/>
      <c r="E514" s="370"/>
      <c r="F514" s="312"/>
      <c r="G514" s="312"/>
      <c r="H514" s="312"/>
      <c r="I514" s="312"/>
      <c r="J514" s="312"/>
      <c r="K514" s="312"/>
      <c r="L514" s="312"/>
      <c r="M514" s="312"/>
      <c r="N514" s="312"/>
      <c r="O514" s="312"/>
      <c r="P514" s="312"/>
      <c r="Q514" s="312"/>
      <c r="R514" s="312"/>
      <c r="S514" s="312"/>
      <c r="T514" s="312"/>
      <c r="U514" s="312"/>
      <c r="V514" s="312"/>
      <c r="W514" s="312"/>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c r="AS514" s="312"/>
      <c r="AT514" s="312"/>
      <c r="AU514" s="312"/>
      <c r="AV514" s="312"/>
    </row>
    <row r="515" spans="1:48">
      <c r="A515" s="371"/>
      <c r="B515" s="312"/>
      <c r="C515" s="312"/>
      <c r="D515" s="312"/>
      <c r="E515" s="370"/>
      <c r="F515" s="312"/>
      <c r="G515" s="312"/>
      <c r="H515" s="312"/>
      <c r="I515" s="312"/>
      <c r="J515" s="312"/>
      <c r="K515" s="312"/>
      <c r="L515" s="312"/>
      <c r="M515" s="312"/>
      <c r="N515" s="312"/>
      <c r="O515" s="312"/>
      <c r="P515" s="312"/>
      <c r="Q515" s="312"/>
      <c r="R515" s="312"/>
      <c r="S515" s="312"/>
      <c r="T515" s="312"/>
      <c r="U515" s="312"/>
      <c r="V515" s="312"/>
      <c r="W515" s="312"/>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c r="AS515" s="312"/>
      <c r="AT515" s="312"/>
      <c r="AU515" s="312"/>
      <c r="AV515" s="312"/>
    </row>
    <row r="516" spans="1:48">
      <c r="A516" s="371"/>
      <c r="B516" s="312"/>
      <c r="C516" s="312"/>
      <c r="D516" s="312"/>
      <c r="E516" s="370"/>
      <c r="F516" s="312"/>
      <c r="G516" s="312"/>
      <c r="H516" s="312"/>
      <c r="I516" s="312"/>
      <c r="J516" s="312"/>
      <c r="K516" s="312"/>
      <c r="L516" s="312"/>
      <c r="M516" s="312"/>
      <c r="N516" s="312"/>
      <c r="O516" s="312"/>
      <c r="P516" s="312"/>
      <c r="Q516" s="312"/>
      <c r="R516" s="312"/>
      <c r="S516" s="312"/>
      <c r="T516" s="312"/>
      <c r="U516" s="312"/>
      <c r="V516" s="312"/>
      <c r="W516" s="312"/>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c r="AS516" s="312"/>
      <c r="AT516" s="312"/>
      <c r="AU516" s="312"/>
      <c r="AV516" s="312"/>
    </row>
    <row r="517" spans="1:48">
      <c r="A517" s="371"/>
      <c r="B517" s="312"/>
      <c r="C517" s="312"/>
      <c r="D517" s="312"/>
      <c r="E517" s="370"/>
      <c r="F517" s="312"/>
      <c r="G517" s="312"/>
      <c r="H517" s="312"/>
      <c r="I517" s="312"/>
      <c r="J517" s="312"/>
      <c r="K517" s="312"/>
      <c r="L517" s="312"/>
      <c r="M517" s="312"/>
      <c r="N517" s="312"/>
      <c r="O517" s="312"/>
      <c r="P517" s="312"/>
      <c r="Q517" s="312"/>
      <c r="R517" s="312"/>
      <c r="S517" s="312"/>
      <c r="T517" s="312"/>
      <c r="U517" s="312"/>
      <c r="V517" s="312"/>
      <c r="W517" s="312"/>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c r="AS517" s="312"/>
      <c r="AT517" s="312"/>
      <c r="AU517" s="312"/>
      <c r="AV517" s="312"/>
    </row>
    <row r="518" spans="1:48">
      <c r="A518" s="371"/>
      <c r="B518" s="312"/>
      <c r="C518" s="312"/>
      <c r="D518" s="312"/>
      <c r="E518" s="370"/>
      <c r="F518" s="312"/>
      <c r="G518" s="312"/>
      <c r="H518" s="312"/>
      <c r="I518" s="312"/>
      <c r="J518" s="312"/>
      <c r="K518" s="312"/>
      <c r="L518" s="312"/>
      <c r="M518" s="312"/>
      <c r="N518" s="312"/>
      <c r="O518" s="312"/>
      <c r="P518" s="312"/>
      <c r="Q518" s="312"/>
      <c r="R518" s="312"/>
      <c r="S518" s="312"/>
      <c r="T518" s="312"/>
      <c r="U518" s="312"/>
      <c r="V518" s="312"/>
      <c r="W518" s="312"/>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c r="AS518" s="312"/>
      <c r="AT518" s="312"/>
      <c r="AU518" s="312"/>
      <c r="AV518" s="312"/>
    </row>
    <row r="519" spans="1:48">
      <c r="A519" s="371"/>
      <c r="B519" s="312"/>
      <c r="C519" s="312"/>
      <c r="D519" s="312"/>
      <c r="E519" s="370"/>
      <c r="F519" s="312"/>
      <c r="G519" s="312"/>
      <c r="H519" s="312"/>
      <c r="I519" s="312"/>
      <c r="J519" s="312"/>
      <c r="K519" s="312"/>
      <c r="L519" s="312"/>
      <c r="M519" s="312"/>
      <c r="N519" s="312"/>
      <c r="O519" s="312"/>
      <c r="P519" s="312"/>
      <c r="Q519" s="312"/>
      <c r="R519" s="312"/>
      <c r="S519" s="312"/>
      <c r="T519" s="312"/>
      <c r="U519" s="312"/>
      <c r="V519" s="312"/>
      <c r="W519" s="312"/>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c r="AS519" s="312"/>
      <c r="AT519" s="312"/>
      <c r="AU519" s="312"/>
      <c r="AV519" s="312"/>
    </row>
    <row r="520" spans="1:48">
      <c r="A520" s="371"/>
      <c r="B520" s="312"/>
      <c r="C520" s="312"/>
      <c r="D520" s="312"/>
      <c r="E520" s="370"/>
      <c r="F520" s="312"/>
      <c r="G520" s="312"/>
      <c r="H520" s="312"/>
      <c r="I520" s="312"/>
      <c r="J520" s="312"/>
      <c r="K520" s="312"/>
      <c r="L520" s="312"/>
      <c r="M520" s="312"/>
      <c r="N520" s="312"/>
      <c r="O520" s="312"/>
      <c r="P520" s="312"/>
      <c r="Q520" s="312"/>
      <c r="R520" s="312"/>
      <c r="S520" s="312"/>
      <c r="T520" s="312"/>
      <c r="U520" s="312"/>
      <c r="V520" s="312"/>
      <c r="W520" s="312"/>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c r="AS520" s="312"/>
      <c r="AT520" s="312"/>
      <c r="AU520" s="312"/>
      <c r="AV520" s="312"/>
    </row>
    <row r="521" spans="1:48">
      <c r="A521" s="371"/>
      <c r="B521" s="312"/>
      <c r="C521" s="312"/>
      <c r="D521" s="312"/>
      <c r="E521" s="370"/>
      <c r="F521" s="312"/>
      <c r="G521" s="312"/>
      <c r="H521" s="312"/>
      <c r="I521" s="312"/>
      <c r="J521" s="312"/>
      <c r="K521" s="312"/>
      <c r="L521" s="312"/>
      <c r="M521" s="312"/>
      <c r="N521" s="312"/>
      <c r="O521" s="312"/>
      <c r="P521" s="312"/>
      <c r="Q521" s="312"/>
      <c r="R521" s="312"/>
      <c r="S521" s="312"/>
      <c r="T521" s="312"/>
      <c r="U521" s="312"/>
      <c r="V521" s="312"/>
      <c r="W521" s="312"/>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c r="AS521" s="312"/>
      <c r="AT521" s="312"/>
      <c r="AU521" s="312"/>
      <c r="AV521" s="312"/>
    </row>
    <row r="522" spans="1:48">
      <c r="A522" s="371"/>
      <c r="B522" s="312"/>
      <c r="C522" s="312"/>
      <c r="D522" s="312"/>
      <c r="E522" s="370"/>
      <c r="F522" s="312"/>
      <c r="G522" s="312"/>
      <c r="H522" s="312"/>
      <c r="I522" s="312"/>
      <c r="J522" s="312"/>
      <c r="K522" s="312"/>
      <c r="L522" s="312"/>
      <c r="M522" s="312"/>
      <c r="N522" s="312"/>
      <c r="O522" s="312"/>
      <c r="P522" s="312"/>
      <c r="Q522" s="312"/>
      <c r="R522" s="312"/>
      <c r="S522" s="312"/>
      <c r="T522" s="312"/>
      <c r="U522" s="312"/>
      <c r="V522" s="312"/>
      <c r="W522" s="312"/>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c r="AS522" s="312"/>
      <c r="AT522" s="312"/>
      <c r="AU522" s="312"/>
      <c r="AV522" s="312"/>
    </row>
    <row r="523" spans="1:48">
      <c r="A523" s="371"/>
      <c r="B523" s="312"/>
      <c r="C523" s="312"/>
      <c r="D523" s="312"/>
      <c r="E523" s="370"/>
      <c r="F523" s="312"/>
      <c r="G523" s="312"/>
      <c r="H523" s="312"/>
      <c r="I523" s="312"/>
      <c r="J523" s="312"/>
      <c r="K523" s="312"/>
      <c r="L523" s="312"/>
      <c r="M523" s="312"/>
      <c r="N523" s="312"/>
      <c r="O523" s="312"/>
      <c r="P523" s="312"/>
      <c r="Q523" s="312"/>
      <c r="R523" s="312"/>
      <c r="S523" s="312"/>
      <c r="T523" s="312"/>
      <c r="U523" s="312"/>
      <c r="V523" s="312"/>
      <c r="W523" s="312"/>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c r="AS523" s="312"/>
      <c r="AT523" s="312"/>
      <c r="AU523" s="312"/>
      <c r="AV523" s="312"/>
    </row>
    <row r="524" spans="1:48">
      <c r="A524" s="371"/>
      <c r="B524" s="312"/>
      <c r="C524" s="312"/>
      <c r="D524" s="312"/>
      <c r="E524" s="370"/>
      <c r="F524" s="312"/>
      <c r="G524" s="312"/>
      <c r="H524" s="312"/>
      <c r="I524" s="312"/>
      <c r="J524" s="312"/>
      <c r="K524" s="312"/>
      <c r="L524" s="312"/>
      <c r="M524" s="312"/>
      <c r="N524" s="312"/>
      <c r="O524" s="312"/>
      <c r="P524" s="312"/>
      <c r="Q524" s="312"/>
      <c r="R524" s="312"/>
      <c r="S524" s="312"/>
      <c r="T524" s="312"/>
      <c r="U524" s="312"/>
      <c r="V524" s="312"/>
      <c r="W524" s="312"/>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c r="AS524" s="312"/>
      <c r="AT524" s="312"/>
      <c r="AU524" s="312"/>
      <c r="AV524" s="312"/>
    </row>
    <row r="525" spans="1:48">
      <c r="A525" s="371"/>
      <c r="B525" s="312"/>
      <c r="C525" s="312"/>
      <c r="D525" s="312"/>
      <c r="E525" s="370"/>
      <c r="F525" s="312"/>
      <c r="G525" s="312"/>
      <c r="H525" s="312"/>
      <c r="I525" s="312"/>
      <c r="J525" s="312"/>
      <c r="K525" s="312"/>
      <c r="L525" s="312"/>
      <c r="M525" s="312"/>
      <c r="N525" s="312"/>
      <c r="O525" s="312"/>
      <c r="P525" s="312"/>
      <c r="Q525" s="312"/>
      <c r="R525" s="312"/>
      <c r="S525" s="312"/>
      <c r="T525" s="312"/>
      <c r="U525" s="312"/>
      <c r="V525" s="312"/>
      <c r="W525" s="312"/>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c r="AS525" s="312"/>
      <c r="AT525" s="312"/>
      <c r="AU525" s="312"/>
      <c r="AV525" s="312"/>
    </row>
    <row r="526" spans="1:48">
      <c r="A526" s="371"/>
      <c r="B526" s="312"/>
      <c r="C526" s="312"/>
      <c r="D526" s="312"/>
      <c r="E526" s="370"/>
      <c r="F526" s="312"/>
      <c r="G526" s="312"/>
      <c r="H526" s="312"/>
      <c r="I526" s="312"/>
      <c r="J526" s="312"/>
      <c r="K526" s="312"/>
      <c r="L526" s="312"/>
      <c r="M526" s="312"/>
      <c r="N526" s="312"/>
      <c r="O526" s="312"/>
      <c r="P526" s="312"/>
      <c r="Q526" s="312"/>
      <c r="R526" s="312"/>
      <c r="S526" s="312"/>
      <c r="T526" s="312"/>
      <c r="U526" s="312"/>
      <c r="V526" s="312"/>
      <c r="W526" s="312"/>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c r="AS526" s="312"/>
      <c r="AT526" s="312"/>
      <c r="AU526" s="312"/>
      <c r="AV526" s="312"/>
    </row>
    <row r="527" spans="1:48">
      <c r="A527" s="371"/>
      <c r="B527" s="312"/>
      <c r="C527" s="312"/>
      <c r="D527" s="312"/>
      <c r="E527" s="370"/>
      <c r="F527" s="312"/>
      <c r="G527" s="312"/>
      <c r="H527" s="312"/>
      <c r="I527" s="312"/>
      <c r="J527" s="312"/>
      <c r="K527" s="312"/>
      <c r="L527" s="312"/>
      <c r="M527" s="312"/>
      <c r="N527" s="312"/>
      <c r="O527" s="312"/>
      <c r="P527" s="312"/>
      <c r="Q527" s="312"/>
      <c r="R527" s="312"/>
      <c r="S527" s="312"/>
      <c r="T527" s="312"/>
      <c r="U527" s="312"/>
      <c r="V527" s="312"/>
      <c r="W527" s="312"/>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c r="AS527" s="312"/>
      <c r="AT527" s="312"/>
      <c r="AU527" s="312"/>
      <c r="AV527" s="312"/>
    </row>
    <row r="528" spans="1:48">
      <c r="A528" s="371"/>
      <c r="B528" s="312"/>
      <c r="C528" s="312"/>
      <c r="D528" s="312"/>
      <c r="E528" s="370"/>
      <c r="F528" s="312"/>
      <c r="G528" s="312"/>
      <c r="H528" s="312"/>
      <c r="I528" s="312"/>
      <c r="J528" s="312"/>
      <c r="K528" s="312"/>
      <c r="L528" s="312"/>
      <c r="M528" s="312"/>
      <c r="N528" s="312"/>
      <c r="O528" s="312"/>
      <c r="P528" s="312"/>
      <c r="Q528" s="312"/>
      <c r="R528" s="312"/>
      <c r="S528" s="312"/>
      <c r="T528" s="312"/>
      <c r="U528" s="312"/>
      <c r="V528" s="312"/>
      <c r="W528" s="312"/>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c r="AS528" s="312"/>
      <c r="AT528" s="312"/>
      <c r="AU528" s="312"/>
      <c r="AV528" s="312"/>
    </row>
    <row r="529" spans="1:48">
      <c r="A529" s="371"/>
      <c r="B529" s="312"/>
      <c r="C529" s="312"/>
      <c r="D529" s="312"/>
      <c r="E529" s="370"/>
      <c r="F529" s="312"/>
      <c r="G529" s="312"/>
      <c r="H529" s="312"/>
      <c r="I529" s="312"/>
      <c r="J529" s="312"/>
      <c r="K529" s="312"/>
      <c r="L529" s="312"/>
      <c r="M529" s="312"/>
      <c r="N529" s="312"/>
      <c r="O529" s="312"/>
      <c r="P529" s="312"/>
      <c r="Q529" s="312"/>
      <c r="R529" s="312"/>
      <c r="S529" s="312"/>
      <c r="T529" s="312"/>
      <c r="U529" s="312"/>
      <c r="V529" s="312"/>
      <c r="W529" s="312"/>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c r="AS529" s="312"/>
      <c r="AT529" s="312"/>
      <c r="AU529" s="312"/>
      <c r="AV529" s="312"/>
    </row>
    <row r="530" spans="1:48">
      <c r="A530" s="371"/>
      <c r="B530" s="312"/>
      <c r="C530" s="312"/>
      <c r="D530" s="312"/>
      <c r="E530" s="370"/>
      <c r="F530" s="312"/>
      <c r="G530" s="312"/>
      <c r="H530" s="312"/>
      <c r="I530" s="312"/>
      <c r="J530" s="312"/>
      <c r="K530" s="312"/>
      <c r="L530" s="312"/>
      <c r="M530" s="312"/>
      <c r="N530" s="312"/>
      <c r="O530" s="312"/>
      <c r="P530" s="312"/>
      <c r="Q530" s="312"/>
      <c r="R530" s="312"/>
      <c r="S530" s="312"/>
      <c r="T530" s="312"/>
      <c r="U530" s="312"/>
      <c r="V530" s="312"/>
      <c r="W530" s="312"/>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c r="AS530" s="312"/>
      <c r="AT530" s="312"/>
      <c r="AU530" s="312"/>
      <c r="AV530" s="312"/>
    </row>
    <row r="531" spans="1:48">
      <c r="A531" s="371"/>
      <c r="B531" s="312"/>
      <c r="C531" s="312"/>
      <c r="D531" s="312"/>
      <c r="E531" s="370"/>
      <c r="F531" s="312"/>
      <c r="G531" s="312"/>
      <c r="H531" s="312"/>
      <c r="I531" s="312"/>
      <c r="J531" s="312"/>
      <c r="K531" s="312"/>
      <c r="L531" s="312"/>
      <c r="M531" s="312"/>
      <c r="N531" s="312"/>
      <c r="O531" s="312"/>
      <c r="P531" s="312"/>
      <c r="Q531" s="312"/>
      <c r="R531" s="312"/>
      <c r="S531" s="312"/>
      <c r="T531" s="312"/>
      <c r="U531" s="312"/>
      <c r="V531" s="312"/>
      <c r="W531" s="312"/>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c r="AS531" s="312"/>
      <c r="AT531" s="312"/>
      <c r="AU531" s="312"/>
      <c r="AV531" s="312"/>
    </row>
    <row r="532" spans="1:48">
      <c r="A532" s="371"/>
      <c r="B532" s="312"/>
      <c r="C532" s="312"/>
      <c r="D532" s="312"/>
      <c r="E532" s="370"/>
      <c r="F532" s="312"/>
      <c r="G532" s="312"/>
      <c r="H532" s="312"/>
      <c r="I532" s="312"/>
      <c r="J532" s="312"/>
      <c r="K532" s="312"/>
      <c r="L532" s="312"/>
      <c r="M532" s="312"/>
      <c r="N532" s="312"/>
      <c r="O532" s="312"/>
      <c r="P532" s="312"/>
      <c r="Q532" s="312"/>
      <c r="R532" s="312"/>
      <c r="S532" s="312"/>
      <c r="T532" s="312"/>
      <c r="U532" s="312"/>
      <c r="V532" s="312"/>
      <c r="W532" s="312"/>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c r="AS532" s="312"/>
      <c r="AT532" s="312"/>
      <c r="AU532" s="312"/>
      <c r="AV532" s="312"/>
    </row>
    <row r="533" spans="1:48">
      <c r="A533" s="371"/>
      <c r="B533" s="312"/>
      <c r="C533" s="312"/>
      <c r="D533" s="312"/>
      <c r="E533" s="370"/>
      <c r="F533" s="312"/>
      <c r="G533" s="312"/>
      <c r="H533" s="312"/>
      <c r="I533" s="312"/>
      <c r="J533" s="312"/>
      <c r="K533" s="312"/>
      <c r="L533" s="312"/>
      <c r="M533" s="312"/>
      <c r="N533" s="312"/>
      <c r="O533" s="312"/>
      <c r="P533" s="312"/>
      <c r="Q533" s="312"/>
      <c r="R533" s="312"/>
      <c r="S533" s="312"/>
      <c r="T533" s="312"/>
      <c r="U533" s="312"/>
      <c r="V533" s="312"/>
      <c r="W533" s="312"/>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c r="AS533" s="312"/>
      <c r="AT533" s="312"/>
      <c r="AU533" s="312"/>
      <c r="AV533" s="312"/>
    </row>
    <row r="534" spans="1:48">
      <c r="A534" s="371"/>
      <c r="B534" s="312"/>
      <c r="C534" s="312"/>
      <c r="D534" s="312"/>
      <c r="E534" s="370"/>
      <c r="F534" s="312"/>
      <c r="G534" s="312"/>
      <c r="H534" s="312"/>
      <c r="I534" s="312"/>
      <c r="J534" s="312"/>
      <c r="K534" s="312"/>
      <c r="L534" s="312"/>
      <c r="M534" s="312"/>
      <c r="N534" s="312"/>
      <c r="O534" s="312"/>
      <c r="P534" s="312"/>
      <c r="Q534" s="312"/>
      <c r="R534" s="312"/>
      <c r="S534" s="312"/>
      <c r="T534" s="312"/>
      <c r="U534" s="312"/>
      <c r="V534" s="312"/>
      <c r="W534" s="312"/>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c r="AS534" s="312"/>
      <c r="AT534" s="312"/>
      <c r="AU534" s="312"/>
      <c r="AV534" s="312"/>
    </row>
    <row r="535" spans="1:48">
      <c r="A535" s="371"/>
      <c r="B535" s="312"/>
      <c r="C535" s="312"/>
      <c r="D535" s="312"/>
      <c r="E535" s="370"/>
      <c r="F535" s="312"/>
      <c r="G535" s="312"/>
      <c r="H535" s="312"/>
      <c r="I535" s="312"/>
      <c r="J535" s="312"/>
      <c r="K535" s="312"/>
      <c r="L535" s="312"/>
      <c r="M535" s="312"/>
      <c r="N535" s="312"/>
      <c r="O535" s="312"/>
      <c r="P535" s="312"/>
      <c r="Q535" s="312"/>
      <c r="R535" s="312"/>
      <c r="S535" s="312"/>
      <c r="T535" s="312"/>
      <c r="U535" s="312"/>
      <c r="V535" s="312"/>
      <c r="W535" s="312"/>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c r="AS535" s="312"/>
      <c r="AT535" s="312"/>
      <c r="AU535" s="312"/>
      <c r="AV535" s="312"/>
    </row>
    <row r="536" spans="1:48">
      <c r="A536" s="371"/>
      <c r="B536" s="312"/>
      <c r="C536" s="312"/>
      <c r="D536" s="312"/>
      <c r="E536" s="370"/>
      <c r="F536" s="312"/>
      <c r="G536" s="312"/>
      <c r="H536" s="312"/>
      <c r="I536" s="312"/>
      <c r="J536" s="312"/>
      <c r="K536" s="312"/>
      <c r="L536" s="312"/>
      <c r="M536" s="312"/>
      <c r="N536" s="312"/>
      <c r="O536" s="312"/>
      <c r="P536" s="312"/>
      <c r="Q536" s="312"/>
      <c r="R536" s="312"/>
      <c r="S536" s="312"/>
      <c r="T536" s="312"/>
      <c r="U536" s="312"/>
      <c r="V536" s="312"/>
      <c r="W536" s="312"/>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c r="AS536" s="312"/>
      <c r="AT536" s="312"/>
      <c r="AU536" s="312"/>
      <c r="AV536" s="312"/>
    </row>
    <row r="537" spans="1:48">
      <c r="A537" s="371"/>
      <c r="B537" s="312"/>
      <c r="C537" s="312"/>
      <c r="D537" s="312"/>
      <c r="E537" s="370"/>
      <c r="F537" s="312"/>
      <c r="G537" s="312"/>
      <c r="H537" s="312"/>
      <c r="I537" s="312"/>
      <c r="J537" s="312"/>
      <c r="K537" s="312"/>
      <c r="L537" s="312"/>
      <c r="M537" s="312"/>
      <c r="N537" s="312"/>
      <c r="O537" s="312"/>
      <c r="P537" s="312"/>
      <c r="Q537" s="312"/>
      <c r="R537" s="312"/>
      <c r="S537" s="312"/>
      <c r="T537" s="312"/>
      <c r="U537" s="312"/>
      <c r="V537" s="312"/>
      <c r="W537" s="312"/>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c r="AS537" s="312"/>
      <c r="AT537" s="312"/>
      <c r="AU537" s="312"/>
      <c r="AV537" s="312"/>
    </row>
    <row r="538" spans="1:48">
      <c r="A538" s="371"/>
      <c r="B538" s="312"/>
      <c r="C538" s="312"/>
      <c r="D538" s="312"/>
      <c r="E538" s="370"/>
      <c r="F538" s="312"/>
      <c r="G538" s="312"/>
      <c r="H538" s="312"/>
      <c r="I538" s="312"/>
      <c r="J538" s="312"/>
      <c r="K538" s="312"/>
      <c r="L538" s="312"/>
      <c r="M538" s="312"/>
      <c r="N538" s="312"/>
      <c r="O538" s="312"/>
      <c r="P538" s="312"/>
      <c r="Q538" s="312"/>
      <c r="R538" s="312"/>
      <c r="S538" s="312"/>
      <c r="T538" s="312"/>
      <c r="U538" s="312"/>
      <c r="V538" s="312"/>
      <c r="W538" s="312"/>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c r="AS538" s="312"/>
      <c r="AT538" s="312"/>
      <c r="AU538" s="312"/>
      <c r="AV538" s="312"/>
    </row>
    <row r="539" spans="1:48">
      <c r="A539" s="371"/>
      <c r="B539" s="312"/>
      <c r="C539" s="312"/>
      <c r="D539" s="312"/>
      <c r="E539" s="370"/>
      <c r="F539" s="312"/>
      <c r="G539" s="312"/>
      <c r="H539" s="312"/>
      <c r="I539" s="312"/>
      <c r="J539" s="312"/>
      <c r="K539" s="312"/>
      <c r="L539" s="312"/>
      <c r="M539" s="312"/>
      <c r="N539" s="312"/>
      <c r="O539" s="312"/>
      <c r="P539" s="312"/>
      <c r="Q539" s="312"/>
      <c r="R539" s="312"/>
      <c r="S539" s="312"/>
      <c r="T539" s="312"/>
      <c r="U539" s="312"/>
      <c r="V539" s="312"/>
      <c r="W539" s="312"/>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c r="AS539" s="312"/>
      <c r="AT539" s="312"/>
      <c r="AU539" s="312"/>
      <c r="AV539" s="312"/>
    </row>
    <row r="540" spans="1:48">
      <c r="A540" s="371"/>
      <c r="B540" s="312"/>
      <c r="C540" s="312"/>
      <c r="D540" s="312"/>
      <c r="E540" s="370"/>
      <c r="F540" s="312"/>
      <c r="G540" s="312"/>
      <c r="H540" s="312"/>
      <c r="I540" s="312"/>
      <c r="J540" s="312"/>
      <c r="K540" s="312"/>
      <c r="L540" s="312"/>
      <c r="M540" s="312"/>
      <c r="N540" s="312"/>
      <c r="O540" s="312"/>
      <c r="P540" s="312"/>
      <c r="Q540" s="312"/>
      <c r="R540" s="312"/>
      <c r="S540" s="312"/>
      <c r="T540" s="312"/>
      <c r="U540" s="312"/>
      <c r="V540" s="312"/>
      <c r="W540" s="312"/>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c r="AS540" s="312"/>
      <c r="AT540" s="312"/>
      <c r="AU540" s="312"/>
      <c r="AV540" s="312"/>
    </row>
    <row r="541" spans="1:48">
      <c r="A541" s="371"/>
      <c r="B541" s="312"/>
      <c r="C541" s="312"/>
      <c r="D541" s="312"/>
      <c r="E541" s="370"/>
      <c r="F541" s="312"/>
      <c r="G541" s="312"/>
      <c r="H541" s="312"/>
      <c r="I541" s="312"/>
      <c r="J541" s="312"/>
      <c r="K541" s="312"/>
      <c r="L541" s="312"/>
      <c r="M541" s="312"/>
      <c r="N541" s="312"/>
      <c r="O541" s="312"/>
      <c r="P541" s="312"/>
      <c r="Q541" s="312"/>
      <c r="R541" s="312"/>
      <c r="S541" s="312"/>
      <c r="T541" s="312"/>
      <c r="U541" s="312"/>
      <c r="V541" s="312"/>
      <c r="W541" s="312"/>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c r="AS541" s="312"/>
      <c r="AT541" s="312"/>
      <c r="AU541" s="312"/>
      <c r="AV541" s="312"/>
    </row>
    <row r="542" spans="1:48">
      <c r="A542" s="371"/>
      <c r="B542" s="312"/>
      <c r="C542" s="312"/>
      <c r="D542" s="312"/>
      <c r="E542" s="370"/>
      <c r="F542" s="312"/>
      <c r="G542" s="312"/>
      <c r="H542" s="312"/>
      <c r="I542" s="312"/>
      <c r="J542" s="312"/>
      <c r="K542" s="312"/>
      <c r="L542" s="312"/>
      <c r="M542" s="312"/>
      <c r="N542" s="312"/>
      <c r="O542" s="312"/>
      <c r="P542" s="312"/>
      <c r="Q542" s="312"/>
      <c r="R542" s="312"/>
      <c r="S542" s="312"/>
      <c r="T542" s="312"/>
      <c r="U542" s="312"/>
      <c r="V542" s="312"/>
      <c r="W542" s="312"/>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c r="AS542" s="312"/>
      <c r="AT542" s="312"/>
      <c r="AU542" s="312"/>
      <c r="AV542" s="312"/>
    </row>
    <row r="543" spans="1:48">
      <c r="A543" s="371"/>
      <c r="B543" s="312"/>
      <c r="C543" s="312"/>
      <c r="D543" s="312"/>
      <c r="E543" s="370"/>
      <c r="F543" s="312"/>
      <c r="G543" s="312"/>
      <c r="H543" s="312"/>
      <c r="I543" s="312"/>
      <c r="J543" s="312"/>
      <c r="K543" s="312"/>
      <c r="L543" s="312"/>
      <c r="M543" s="312"/>
      <c r="N543" s="312"/>
      <c r="O543" s="312"/>
      <c r="P543" s="312"/>
      <c r="Q543" s="312"/>
      <c r="R543" s="312"/>
      <c r="S543" s="312"/>
      <c r="T543" s="312"/>
      <c r="U543" s="312"/>
      <c r="V543" s="312"/>
      <c r="W543" s="312"/>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c r="AS543" s="312"/>
      <c r="AT543" s="312"/>
      <c r="AU543" s="312"/>
      <c r="AV543" s="312"/>
    </row>
    <row r="544" spans="1:48">
      <c r="A544" s="371"/>
      <c r="B544" s="312"/>
      <c r="C544" s="312"/>
      <c r="D544" s="312"/>
      <c r="E544" s="370"/>
      <c r="F544" s="312"/>
      <c r="G544" s="312"/>
      <c r="H544" s="312"/>
      <c r="I544" s="312"/>
      <c r="J544" s="312"/>
      <c r="K544" s="312"/>
      <c r="L544" s="312"/>
      <c r="M544" s="312"/>
      <c r="N544" s="312"/>
      <c r="O544" s="312"/>
      <c r="P544" s="312"/>
      <c r="Q544" s="312"/>
      <c r="R544" s="312"/>
      <c r="S544" s="312"/>
      <c r="T544" s="312"/>
      <c r="U544" s="312"/>
      <c r="V544" s="312"/>
      <c r="W544" s="312"/>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c r="AS544" s="312"/>
      <c r="AT544" s="312"/>
      <c r="AU544" s="312"/>
      <c r="AV544" s="312"/>
    </row>
    <row r="545" spans="1:48">
      <c r="A545" s="371"/>
      <c r="B545" s="312"/>
      <c r="C545" s="312"/>
      <c r="D545" s="312"/>
      <c r="E545" s="370"/>
      <c r="F545" s="312"/>
      <c r="G545" s="312"/>
      <c r="H545" s="312"/>
      <c r="I545" s="312"/>
      <c r="J545" s="312"/>
      <c r="K545" s="312"/>
      <c r="L545" s="312"/>
      <c r="M545" s="312"/>
      <c r="N545" s="312"/>
      <c r="O545" s="312"/>
      <c r="P545" s="312"/>
      <c r="Q545" s="312"/>
      <c r="R545" s="312"/>
      <c r="S545" s="312"/>
      <c r="T545" s="312"/>
      <c r="U545" s="312"/>
      <c r="V545" s="312"/>
      <c r="W545" s="312"/>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c r="AS545" s="312"/>
      <c r="AT545" s="312"/>
      <c r="AU545" s="312"/>
      <c r="AV545" s="312"/>
    </row>
    <row r="546" spans="1:48">
      <c r="A546" s="371"/>
      <c r="B546" s="312"/>
      <c r="C546" s="312"/>
      <c r="D546" s="312"/>
      <c r="E546" s="370"/>
      <c r="F546" s="312"/>
      <c r="G546" s="312"/>
      <c r="H546" s="312"/>
      <c r="I546" s="312"/>
      <c r="J546" s="312"/>
      <c r="K546" s="312"/>
      <c r="L546" s="312"/>
      <c r="M546" s="312"/>
      <c r="N546" s="312"/>
      <c r="O546" s="312"/>
      <c r="P546" s="312"/>
      <c r="Q546" s="312"/>
      <c r="R546" s="312"/>
      <c r="S546" s="312"/>
      <c r="T546" s="312"/>
      <c r="U546" s="312"/>
      <c r="V546" s="312"/>
      <c r="W546" s="312"/>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c r="AS546" s="312"/>
      <c r="AT546" s="312"/>
      <c r="AU546" s="312"/>
      <c r="AV546" s="312"/>
    </row>
    <row r="547" spans="1:48">
      <c r="A547" s="371"/>
      <c r="B547" s="312"/>
      <c r="C547" s="312"/>
      <c r="D547" s="312"/>
      <c r="E547" s="370"/>
      <c r="F547" s="312"/>
      <c r="G547" s="312"/>
      <c r="H547" s="312"/>
      <c r="I547" s="312"/>
      <c r="J547" s="312"/>
      <c r="K547" s="312"/>
      <c r="L547" s="312"/>
      <c r="M547" s="312"/>
      <c r="N547" s="312"/>
      <c r="O547" s="312"/>
      <c r="P547" s="312"/>
      <c r="Q547" s="312"/>
      <c r="R547" s="312"/>
      <c r="S547" s="312"/>
      <c r="T547" s="312"/>
      <c r="U547" s="312"/>
      <c r="V547" s="312"/>
      <c r="W547" s="312"/>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c r="AS547" s="312"/>
      <c r="AT547" s="312"/>
      <c r="AU547" s="312"/>
      <c r="AV547" s="312"/>
    </row>
    <row r="548" spans="1:48">
      <c r="A548" s="371"/>
      <c r="B548" s="312"/>
      <c r="C548" s="312"/>
      <c r="D548" s="312"/>
      <c r="E548" s="370"/>
      <c r="F548" s="312"/>
      <c r="G548" s="312"/>
      <c r="H548" s="312"/>
      <c r="I548" s="312"/>
      <c r="J548" s="312"/>
      <c r="K548" s="312"/>
      <c r="L548" s="312"/>
      <c r="M548" s="312"/>
      <c r="N548" s="312"/>
      <c r="O548" s="312"/>
      <c r="P548" s="312"/>
      <c r="Q548" s="312"/>
      <c r="R548" s="312"/>
      <c r="S548" s="312"/>
      <c r="T548" s="312"/>
      <c r="U548" s="312"/>
      <c r="V548" s="312"/>
      <c r="W548" s="312"/>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c r="AS548" s="312"/>
      <c r="AT548" s="312"/>
      <c r="AU548" s="312"/>
      <c r="AV548" s="312"/>
    </row>
    <row r="549" spans="1:48">
      <c r="A549" s="371"/>
      <c r="B549" s="312"/>
      <c r="C549" s="312"/>
      <c r="D549" s="312"/>
      <c r="E549" s="370"/>
      <c r="F549" s="312"/>
      <c r="G549" s="312"/>
      <c r="H549" s="312"/>
      <c r="I549" s="312"/>
      <c r="J549" s="312"/>
      <c r="K549" s="312"/>
      <c r="L549" s="312"/>
      <c r="M549" s="312"/>
      <c r="N549" s="312"/>
      <c r="O549" s="312"/>
      <c r="P549" s="312"/>
      <c r="Q549" s="312"/>
      <c r="R549" s="312"/>
      <c r="S549" s="312"/>
      <c r="T549" s="312"/>
      <c r="U549" s="312"/>
      <c r="V549" s="312"/>
      <c r="W549" s="312"/>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c r="AS549" s="312"/>
      <c r="AT549" s="312"/>
      <c r="AU549" s="312"/>
      <c r="AV549" s="312"/>
    </row>
    <row r="550" spans="1:48">
      <c r="A550" s="371"/>
      <c r="B550" s="312"/>
      <c r="C550" s="312"/>
      <c r="D550" s="312"/>
      <c r="E550" s="370"/>
      <c r="F550" s="312"/>
      <c r="G550" s="312"/>
      <c r="H550" s="312"/>
      <c r="I550" s="312"/>
      <c r="J550" s="312"/>
      <c r="K550" s="312"/>
      <c r="L550" s="312"/>
      <c r="M550" s="312"/>
      <c r="N550" s="312"/>
      <c r="O550" s="312"/>
      <c r="P550" s="312"/>
      <c r="Q550" s="312"/>
      <c r="R550" s="312"/>
      <c r="S550" s="312"/>
      <c r="T550" s="312"/>
      <c r="U550" s="312"/>
      <c r="V550" s="312"/>
      <c r="W550" s="312"/>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c r="AS550" s="312"/>
      <c r="AT550" s="312"/>
      <c r="AU550" s="312"/>
      <c r="AV550" s="312"/>
    </row>
    <row r="551" spans="1:48">
      <c r="A551" s="371"/>
      <c r="B551" s="312"/>
      <c r="C551" s="312"/>
      <c r="D551" s="312"/>
      <c r="E551" s="370"/>
      <c r="F551" s="312"/>
      <c r="G551" s="312"/>
      <c r="H551" s="312"/>
      <c r="I551" s="312"/>
      <c r="J551" s="312"/>
      <c r="K551" s="312"/>
      <c r="L551" s="312"/>
      <c r="M551" s="312"/>
      <c r="N551" s="312"/>
      <c r="O551" s="312"/>
      <c r="P551" s="312"/>
      <c r="Q551" s="312"/>
      <c r="R551" s="312"/>
      <c r="S551" s="312"/>
      <c r="T551" s="312"/>
      <c r="U551" s="312"/>
      <c r="V551" s="312"/>
      <c r="W551" s="312"/>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c r="AS551" s="312"/>
      <c r="AT551" s="312"/>
      <c r="AU551" s="312"/>
      <c r="AV551" s="312"/>
    </row>
    <row r="552" spans="1:48">
      <c r="A552" s="371"/>
      <c r="B552" s="312"/>
      <c r="C552" s="312"/>
      <c r="D552" s="312"/>
      <c r="E552" s="370"/>
      <c r="F552" s="312"/>
      <c r="G552" s="312"/>
      <c r="H552" s="312"/>
      <c r="I552" s="312"/>
      <c r="J552" s="312"/>
      <c r="K552" s="312"/>
      <c r="L552" s="312"/>
      <c r="M552" s="312"/>
      <c r="N552" s="312"/>
      <c r="O552" s="312"/>
      <c r="P552" s="312"/>
      <c r="Q552" s="312"/>
      <c r="R552" s="312"/>
      <c r="S552" s="312"/>
      <c r="T552" s="312"/>
      <c r="U552" s="312"/>
      <c r="V552" s="312"/>
      <c r="W552" s="312"/>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c r="AS552" s="312"/>
      <c r="AT552" s="312"/>
      <c r="AU552" s="312"/>
      <c r="AV552" s="312"/>
    </row>
    <row r="553" spans="1:48">
      <c r="A553" s="371"/>
      <c r="B553" s="312"/>
      <c r="C553" s="312"/>
      <c r="D553" s="312"/>
      <c r="E553" s="370"/>
      <c r="F553" s="312"/>
      <c r="G553" s="312"/>
      <c r="H553" s="312"/>
      <c r="I553" s="312"/>
      <c r="J553" s="312"/>
      <c r="K553" s="312"/>
      <c r="L553" s="312"/>
      <c r="M553" s="312"/>
      <c r="N553" s="312"/>
      <c r="O553" s="312"/>
      <c r="P553" s="312"/>
      <c r="Q553" s="312"/>
      <c r="R553" s="312"/>
      <c r="S553" s="312"/>
      <c r="T553" s="312"/>
      <c r="U553" s="312"/>
      <c r="V553" s="312"/>
      <c r="W553" s="312"/>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c r="AS553" s="312"/>
      <c r="AT553" s="312"/>
      <c r="AU553" s="312"/>
      <c r="AV553" s="312"/>
    </row>
    <row r="554" spans="1:48">
      <c r="A554" s="371"/>
      <c r="B554" s="312"/>
      <c r="C554" s="312"/>
      <c r="D554" s="312"/>
      <c r="E554" s="370"/>
      <c r="F554" s="312"/>
      <c r="G554" s="312"/>
      <c r="H554" s="312"/>
      <c r="I554" s="312"/>
      <c r="J554" s="312"/>
      <c r="K554" s="312"/>
      <c r="L554" s="312"/>
      <c r="M554" s="312"/>
      <c r="N554" s="312"/>
      <c r="O554" s="312"/>
      <c r="P554" s="312"/>
      <c r="Q554" s="312"/>
      <c r="R554" s="312"/>
      <c r="S554" s="312"/>
      <c r="T554" s="312"/>
      <c r="U554" s="312"/>
      <c r="V554" s="312"/>
      <c r="W554" s="312"/>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c r="AS554" s="312"/>
      <c r="AT554" s="312"/>
      <c r="AU554" s="312"/>
      <c r="AV554" s="312"/>
    </row>
    <row r="555" spans="1:48">
      <c r="A555" s="371"/>
      <c r="B555" s="312"/>
      <c r="C555" s="312"/>
      <c r="D555" s="312"/>
      <c r="E555" s="370"/>
      <c r="F555" s="312"/>
      <c r="G555" s="312"/>
      <c r="H555" s="312"/>
      <c r="I555" s="312"/>
      <c r="J555" s="312"/>
      <c r="K555" s="312"/>
      <c r="L555" s="312"/>
      <c r="M555" s="312"/>
      <c r="N555" s="312"/>
      <c r="O555" s="312"/>
      <c r="P555" s="312"/>
      <c r="Q555" s="312"/>
      <c r="R555" s="312"/>
      <c r="S555" s="312"/>
      <c r="T555" s="312"/>
      <c r="U555" s="312"/>
      <c r="V555" s="312"/>
      <c r="W555" s="312"/>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c r="AS555" s="312"/>
      <c r="AT555" s="312"/>
      <c r="AU555" s="312"/>
      <c r="AV555" s="312"/>
    </row>
    <row r="556" spans="1:48">
      <c r="A556" s="371"/>
      <c r="B556" s="312"/>
      <c r="C556" s="312"/>
      <c r="D556" s="312"/>
      <c r="E556" s="370"/>
      <c r="F556" s="312"/>
      <c r="G556" s="312"/>
      <c r="H556" s="312"/>
      <c r="I556" s="312"/>
      <c r="J556" s="312"/>
      <c r="K556" s="312"/>
      <c r="L556" s="312"/>
      <c r="M556" s="312"/>
      <c r="N556" s="312"/>
      <c r="O556" s="312"/>
      <c r="P556" s="312"/>
      <c r="Q556" s="312"/>
      <c r="R556" s="312"/>
      <c r="S556" s="312"/>
      <c r="T556" s="312"/>
      <c r="U556" s="312"/>
      <c r="V556" s="312"/>
      <c r="W556" s="312"/>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c r="AS556" s="312"/>
      <c r="AT556" s="312"/>
      <c r="AU556" s="312"/>
      <c r="AV556" s="312"/>
    </row>
    <row r="557" spans="1:48">
      <c r="A557" s="371"/>
      <c r="B557" s="312"/>
      <c r="C557" s="312"/>
      <c r="D557" s="312"/>
      <c r="E557" s="370"/>
      <c r="F557" s="312"/>
      <c r="G557" s="312"/>
      <c r="H557" s="312"/>
      <c r="I557" s="312"/>
      <c r="J557" s="312"/>
      <c r="K557" s="312"/>
      <c r="L557" s="312"/>
      <c r="M557" s="312"/>
      <c r="N557" s="312"/>
      <c r="O557" s="312"/>
      <c r="P557" s="312"/>
      <c r="Q557" s="312"/>
      <c r="R557" s="312"/>
      <c r="S557" s="312"/>
      <c r="T557" s="312"/>
      <c r="U557" s="312"/>
      <c r="V557" s="312"/>
      <c r="W557" s="312"/>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c r="AS557" s="312"/>
      <c r="AT557" s="312"/>
      <c r="AU557" s="312"/>
      <c r="AV557" s="312"/>
    </row>
    <row r="558" spans="1:48">
      <c r="A558" s="371"/>
      <c r="B558" s="312"/>
      <c r="C558" s="312"/>
      <c r="D558" s="312"/>
      <c r="E558" s="370"/>
      <c r="F558" s="312"/>
      <c r="G558" s="312"/>
      <c r="H558" s="312"/>
      <c r="I558" s="312"/>
      <c r="J558" s="312"/>
      <c r="K558" s="312"/>
      <c r="L558" s="312"/>
      <c r="M558" s="312"/>
      <c r="N558" s="312"/>
      <c r="O558" s="312"/>
      <c r="P558" s="312"/>
      <c r="Q558" s="312"/>
      <c r="R558" s="312"/>
      <c r="S558" s="312"/>
      <c r="T558" s="312"/>
      <c r="U558" s="312"/>
      <c r="V558" s="312"/>
      <c r="W558" s="312"/>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c r="AS558" s="312"/>
      <c r="AT558" s="312"/>
      <c r="AU558" s="312"/>
      <c r="AV558" s="312"/>
    </row>
    <row r="559" spans="1:48">
      <c r="A559" s="371"/>
      <c r="B559" s="312"/>
      <c r="C559" s="312"/>
      <c r="D559" s="312"/>
      <c r="E559" s="370"/>
      <c r="F559" s="312"/>
      <c r="G559" s="312"/>
      <c r="H559" s="312"/>
      <c r="I559" s="312"/>
      <c r="J559" s="312"/>
      <c r="K559" s="312"/>
      <c r="L559" s="312"/>
      <c r="M559" s="312"/>
      <c r="N559" s="312"/>
      <c r="O559" s="312"/>
      <c r="P559" s="312"/>
      <c r="Q559" s="312"/>
      <c r="R559" s="312"/>
      <c r="S559" s="312"/>
      <c r="T559" s="312"/>
      <c r="U559" s="312"/>
      <c r="V559" s="312"/>
      <c r="W559" s="312"/>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c r="AS559" s="312"/>
      <c r="AT559" s="312"/>
      <c r="AU559" s="312"/>
      <c r="AV559" s="312"/>
    </row>
    <row r="560" spans="1:48">
      <c r="A560" s="371"/>
      <c r="B560" s="312"/>
      <c r="C560" s="312"/>
      <c r="D560" s="312"/>
      <c r="E560" s="370"/>
      <c r="F560" s="312"/>
      <c r="G560" s="312"/>
      <c r="H560" s="312"/>
      <c r="I560" s="312"/>
      <c r="J560" s="312"/>
      <c r="K560" s="312"/>
      <c r="L560" s="312"/>
      <c r="M560" s="312"/>
      <c r="N560" s="312"/>
      <c r="O560" s="312"/>
      <c r="P560" s="312"/>
      <c r="Q560" s="312"/>
      <c r="R560" s="312"/>
      <c r="S560" s="312"/>
      <c r="T560" s="312"/>
      <c r="U560" s="312"/>
      <c r="V560" s="312"/>
      <c r="W560" s="312"/>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c r="AS560" s="312"/>
      <c r="AT560" s="312"/>
      <c r="AU560" s="312"/>
      <c r="AV560" s="312"/>
    </row>
    <row r="561" spans="1:48">
      <c r="A561" s="371"/>
      <c r="B561" s="312"/>
      <c r="C561" s="312"/>
      <c r="D561" s="312"/>
      <c r="E561" s="370"/>
      <c r="F561" s="312"/>
      <c r="G561" s="312"/>
      <c r="H561" s="312"/>
      <c r="I561" s="312"/>
      <c r="J561" s="312"/>
      <c r="K561" s="312"/>
      <c r="L561" s="312"/>
      <c r="M561" s="312"/>
      <c r="N561" s="312"/>
      <c r="O561" s="312"/>
      <c r="P561" s="312"/>
      <c r="Q561" s="312"/>
      <c r="R561" s="312"/>
      <c r="S561" s="312"/>
      <c r="T561" s="312"/>
      <c r="U561" s="312"/>
      <c r="V561" s="312"/>
      <c r="W561" s="312"/>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c r="AS561" s="312"/>
      <c r="AT561" s="312"/>
      <c r="AU561" s="312"/>
      <c r="AV561" s="312"/>
    </row>
    <row r="562" spans="1:48">
      <c r="A562" s="371"/>
      <c r="B562" s="312"/>
      <c r="C562" s="312"/>
      <c r="D562" s="312"/>
      <c r="E562" s="370"/>
      <c r="F562" s="312"/>
      <c r="G562" s="312"/>
      <c r="H562" s="312"/>
      <c r="I562" s="312"/>
      <c r="J562" s="312"/>
      <c r="K562" s="312"/>
      <c r="L562" s="312"/>
      <c r="M562" s="312"/>
      <c r="N562" s="312"/>
      <c r="O562" s="312"/>
      <c r="P562" s="312"/>
      <c r="Q562" s="312"/>
      <c r="R562" s="312"/>
      <c r="S562" s="312"/>
      <c r="T562" s="312"/>
      <c r="U562" s="312"/>
      <c r="V562" s="312"/>
      <c r="W562" s="312"/>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c r="AS562" s="312"/>
      <c r="AT562" s="312"/>
      <c r="AU562" s="312"/>
      <c r="AV562" s="312"/>
    </row>
    <row r="563" spans="1:48">
      <c r="A563" s="371"/>
      <c r="B563" s="312"/>
      <c r="C563" s="312"/>
      <c r="D563" s="312"/>
      <c r="E563" s="370"/>
      <c r="F563" s="312"/>
      <c r="G563" s="312"/>
      <c r="H563" s="312"/>
      <c r="I563" s="312"/>
      <c r="J563" s="312"/>
      <c r="K563" s="312"/>
      <c r="L563" s="312"/>
      <c r="M563" s="312"/>
      <c r="N563" s="312"/>
      <c r="O563" s="312"/>
      <c r="P563" s="312"/>
      <c r="Q563" s="312"/>
      <c r="R563" s="312"/>
      <c r="S563" s="312"/>
      <c r="T563" s="312"/>
      <c r="U563" s="312"/>
      <c r="V563" s="312"/>
      <c r="W563" s="312"/>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c r="AS563" s="312"/>
      <c r="AT563" s="312"/>
      <c r="AU563" s="312"/>
      <c r="AV563" s="312"/>
    </row>
    <row r="564" spans="1:48">
      <c r="A564" s="371"/>
      <c r="B564" s="312"/>
      <c r="C564" s="312"/>
      <c r="D564" s="312"/>
      <c r="E564" s="370"/>
      <c r="F564" s="312"/>
      <c r="G564" s="312"/>
      <c r="H564" s="312"/>
      <c r="I564" s="312"/>
      <c r="J564" s="312"/>
      <c r="K564" s="312"/>
      <c r="L564" s="312"/>
      <c r="M564" s="312"/>
      <c r="N564" s="312"/>
      <c r="O564" s="312"/>
      <c r="P564" s="312"/>
      <c r="Q564" s="312"/>
      <c r="R564" s="312"/>
      <c r="S564" s="312"/>
      <c r="T564" s="312"/>
      <c r="U564" s="312"/>
      <c r="V564" s="312"/>
      <c r="W564" s="312"/>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c r="AS564" s="312"/>
      <c r="AT564" s="312"/>
      <c r="AU564" s="312"/>
      <c r="AV564" s="312"/>
    </row>
    <row r="565" spans="1:48">
      <c r="A565" s="371"/>
      <c r="B565" s="312"/>
      <c r="C565" s="312"/>
      <c r="D565" s="312"/>
      <c r="E565" s="370"/>
      <c r="F565" s="312"/>
      <c r="G565" s="312"/>
      <c r="H565" s="312"/>
      <c r="I565" s="312"/>
      <c r="J565" s="312"/>
      <c r="K565" s="312"/>
      <c r="L565" s="312"/>
      <c r="M565" s="312"/>
      <c r="N565" s="312"/>
      <c r="O565" s="312"/>
      <c r="P565" s="312"/>
      <c r="Q565" s="312"/>
      <c r="R565" s="312"/>
      <c r="S565" s="312"/>
      <c r="T565" s="312"/>
      <c r="U565" s="312"/>
      <c r="V565" s="312"/>
      <c r="W565" s="312"/>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c r="AS565" s="312"/>
      <c r="AT565" s="312"/>
      <c r="AU565" s="312"/>
      <c r="AV565" s="312"/>
    </row>
    <row r="566" spans="1:48">
      <c r="A566" s="371"/>
      <c r="B566" s="312"/>
      <c r="C566" s="312"/>
      <c r="D566" s="312"/>
      <c r="E566" s="370"/>
      <c r="F566" s="312"/>
      <c r="G566" s="312"/>
      <c r="H566" s="312"/>
      <c r="I566" s="312"/>
      <c r="J566" s="312"/>
      <c r="K566" s="312"/>
      <c r="L566" s="312"/>
      <c r="M566" s="312"/>
      <c r="N566" s="312"/>
      <c r="O566" s="312"/>
      <c r="P566" s="312"/>
      <c r="Q566" s="312"/>
      <c r="R566" s="312"/>
      <c r="S566" s="312"/>
      <c r="T566" s="312"/>
      <c r="U566" s="312"/>
      <c r="V566" s="312"/>
      <c r="W566" s="312"/>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c r="AS566" s="312"/>
      <c r="AT566" s="312"/>
      <c r="AU566" s="312"/>
      <c r="AV566" s="312"/>
    </row>
    <row r="567" spans="1:48">
      <c r="A567" s="371"/>
      <c r="B567" s="312"/>
      <c r="C567" s="312"/>
      <c r="D567" s="312"/>
      <c r="E567" s="370"/>
      <c r="F567" s="312"/>
      <c r="G567" s="312"/>
      <c r="H567" s="312"/>
      <c r="I567" s="312"/>
      <c r="J567" s="312"/>
      <c r="K567" s="312"/>
      <c r="L567" s="312"/>
      <c r="M567" s="312"/>
      <c r="N567" s="312"/>
      <c r="O567" s="312"/>
      <c r="P567" s="312"/>
      <c r="Q567" s="312"/>
      <c r="R567" s="312"/>
      <c r="S567" s="312"/>
      <c r="T567" s="312"/>
      <c r="U567" s="312"/>
      <c r="V567" s="312"/>
      <c r="W567" s="312"/>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c r="AS567" s="312"/>
      <c r="AT567" s="312"/>
      <c r="AU567" s="312"/>
      <c r="AV567" s="312"/>
    </row>
    <row r="568" spans="1:48">
      <c r="A568" s="371"/>
      <c r="B568" s="312"/>
      <c r="C568" s="312"/>
      <c r="D568" s="312"/>
      <c r="E568" s="370"/>
      <c r="F568" s="312"/>
      <c r="G568" s="312"/>
      <c r="H568" s="312"/>
      <c r="I568" s="312"/>
      <c r="J568" s="312"/>
      <c r="K568" s="312"/>
      <c r="L568" s="312"/>
      <c r="M568" s="312"/>
      <c r="N568" s="312"/>
      <c r="O568" s="312"/>
      <c r="P568" s="312"/>
      <c r="Q568" s="312"/>
      <c r="R568" s="312"/>
      <c r="S568" s="312"/>
      <c r="T568" s="312"/>
      <c r="U568" s="312"/>
      <c r="V568" s="312"/>
      <c r="W568" s="312"/>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c r="AS568" s="312"/>
      <c r="AT568" s="312"/>
      <c r="AU568" s="312"/>
      <c r="AV568" s="312"/>
    </row>
    <row r="569" spans="1:48">
      <c r="A569" s="371"/>
      <c r="B569" s="312"/>
      <c r="C569" s="312"/>
      <c r="D569" s="312"/>
      <c r="E569" s="370"/>
      <c r="F569" s="312"/>
      <c r="G569" s="312"/>
      <c r="H569" s="312"/>
      <c r="I569" s="312"/>
      <c r="J569" s="312"/>
      <c r="K569" s="312"/>
      <c r="L569" s="312"/>
      <c r="M569" s="312"/>
      <c r="N569" s="312"/>
      <c r="O569" s="312"/>
      <c r="P569" s="312"/>
      <c r="Q569" s="312"/>
      <c r="R569" s="312"/>
      <c r="S569" s="312"/>
      <c r="T569" s="312"/>
      <c r="U569" s="312"/>
      <c r="V569" s="312"/>
      <c r="W569" s="312"/>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c r="AS569" s="312"/>
      <c r="AT569" s="312"/>
      <c r="AU569" s="312"/>
      <c r="AV569" s="312"/>
    </row>
    <row r="570" spans="1:48">
      <c r="A570" s="371"/>
      <c r="B570" s="312"/>
      <c r="C570" s="312"/>
      <c r="D570" s="312"/>
      <c r="E570" s="370"/>
      <c r="F570" s="312"/>
      <c r="G570" s="312"/>
      <c r="H570" s="312"/>
      <c r="I570" s="312"/>
      <c r="J570" s="312"/>
      <c r="K570" s="312"/>
      <c r="L570" s="312"/>
      <c r="M570" s="312"/>
      <c r="N570" s="312"/>
      <c r="O570" s="312"/>
      <c r="P570" s="312"/>
      <c r="Q570" s="312"/>
      <c r="R570" s="312"/>
      <c r="S570" s="312"/>
      <c r="T570" s="312"/>
      <c r="U570" s="312"/>
      <c r="V570" s="312"/>
      <c r="W570" s="312"/>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c r="AS570" s="312"/>
      <c r="AT570" s="312"/>
      <c r="AU570" s="312"/>
      <c r="AV570" s="312"/>
    </row>
    <row r="571" spans="1:48">
      <c r="A571" s="371"/>
      <c r="B571" s="312"/>
      <c r="C571" s="312"/>
      <c r="D571" s="312"/>
      <c r="E571" s="370"/>
      <c r="F571" s="312"/>
      <c r="G571" s="312"/>
      <c r="H571" s="312"/>
      <c r="I571" s="312"/>
      <c r="J571" s="312"/>
      <c r="K571" s="312"/>
      <c r="L571" s="312"/>
      <c r="M571" s="312"/>
      <c r="N571" s="312"/>
      <c r="O571" s="312"/>
      <c r="P571" s="312"/>
      <c r="Q571" s="312"/>
      <c r="R571" s="312"/>
      <c r="S571" s="312"/>
      <c r="T571" s="312"/>
      <c r="U571" s="312"/>
      <c r="V571" s="312"/>
      <c r="W571" s="312"/>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c r="AS571" s="312"/>
      <c r="AT571" s="312"/>
      <c r="AU571" s="312"/>
      <c r="AV571" s="312"/>
    </row>
    <row r="572" spans="1:48">
      <c r="A572" s="371"/>
      <c r="B572" s="312"/>
      <c r="C572" s="312"/>
      <c r="D572" s="312"/>
      <c r="E572" s="370"/>
      <c r="F572" s="312"/>
      <c r="G572" s="312"/>
      <c r="H572" s="312"/>
      <c r="I572" s="312"/>
      <c r="J572" s="312"/>
      <c r="K572" s="312"/>
      <c r="L572" s="312"/>
      <c r="M572" s="312"/>
      <c r="N572" s="312"/>
      <c r="O572" s="312"/>
      <c r="P572" s="312"/>
      <c r="Q572" s="312"/>
      <c r="R572" s="312"/>
      <c r="S572" s="312"/>
      <c r="T572" s="312"/>
      <c r="U572" s="312"/>
      <c r="V572" s="312"/>
      <c r="W572" s="312"/>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c r="AS572" s="312"/>
      <c r="AT572" s="312"/>
      <c r="AU572" s="312"/>
      <c r="AV572" s="312"/>
    </row>
    <row r="573" spans="1:48">
      <c r="A573" s="371"/>
      <c r="B573" s="312"/>
      <c r="C573" s="312"/>
      <c r="D573" s="312"/>
      <c r="E573" s="370"/>
      <c r="F573" s="312"/>
      <c r="G573" s="312"/>
      <c r="H573" s="312"/>
      <c r="I573" s="312"/>
      <c r="J573" s="312"/>
      <c r="K573" s="312"/>
      <c r="L573" s="312"/>
      <c r="M573" s="312"/>
      <c r="N573" s="312"/>
      <c r="O573" s="312"/>
      <c r="P573" s="312"/>
      <c r="Q573" s="312"/>
      <c r="R573" s="312"/>
      <c r="S573" s="312"/>
      <c r="T573" s="312"/>
      <c r="U573" s="312"/>
      <c r="V573" s="312"/>
      <c r="W573" s="312"/>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c r="AS573" s="312"/>
      <c r="AT573" s="312"/>
      <c r="AU573" s="312"/>
      <c r="AV573" s="312"/>
    </row>
    <row r="574" spans="1:48">
      <c r="A574" s="371"/>
      <c r="B574" s="312"/>
      <c r="C574" s="312"/>
      <c r="D574" s="312"/>
      <c r="E574" s="370"/>
      <c r="F574" s="312"/>
      <c r="G574" s="312"/>
      <c r="H574" s="312"/>
      <c r="I574" s="312"/>
      <c r="J574" s="312"/>
      <c r="K574" s="312"/>
      <c r="L574" s="312"/>
      <c r="M574" s="312"/>
      <c r="N574" s="312"/>
      <c r="O574" s="312"/>
      <c r="P574" s="312"/>
      <c r="Q574" s="312"/>
      <c r="R574" s="312"/>
      <c r="S574" s="312"/>
      <c r="T574" s="312"/>
      <c r="U574" s="312"/>
      <c r="V574" s="312"/>
      <c r="W574" s="312"/>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c r="AS574" s="312"/>
      <c r="AT574" s="312"/>
      <c r="AU574" s="312"/>
      <c r="AV574" s="312"/>
    </row>
    <row r="575" spans="1:48">
      <c r="A575" s="371"/>
      <c r="B575" s="312"/>
      <c r="C575" s="312"/>
      <c r="D575" s="312"/>
      <c r="E575" s="370"/>
      <c r="F575" s="312"/>
      <c r="G575" s="312"/>
      <c r="H575" s="312"/>
      <c r="I575" s="312"/>
      <c r="J575" s="312"/>
      <c r="K575" s="312"/>
      <c r="L575" s="312"/>
      <c r="M575" s="312"/>
      <c r="N575" s="312"/>
      <c r="O575" s="312"/>
      <c r="P575" s="312"/>
      <c r="Q575" s="312"/>
      <c r="R575" s="312"/>
      <c r="S575" s="312"/>
      <c r="T575" s="312"/>
      <c r="U575" s="312"/>
      <c r="V575" s="312"/>
      <c r="W575" s="312"/>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c r="AS575" s="312"/>
      <c r="AT575" s="312"/>
      <c r="AU575" s="312"/>
      <c r="AV575" s="312"/>
    </row>
    <row r="576" spans="1:48">
      <c r="A576" s="371"/>
      <c r="B576" s="312"/>
      <c r="C576" s="312"/>
      <c r="D576" s="312"/>
      <c r="E576" s="370"/>
      <c r="F576" s="312"/>
      <c r="G576" s="312"/>
      <c r="H576" s="312"/>
      <c r="I576" s="312"/>
      <c r="J576" s="312"/>
      <c r="K576" s="312"/>
      <c r="L576" s="312"/>
      <c r="M576" s="312"/>
      <c r="N576" s="312"/>
      <c r="O576" s="312"/>
      <c r="P576" s="312"/>
      <c r="Q576" s="312"/>
      <c r="R576" s="312"/>
      <c r="S576" s="312"/>
      <c r="T576" s="312"/>
      <c r="U576" s="312"/>
      <c r="V576" s="312"/>
      <c r="W576" s="312"/>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c r="AS576" s="312"/>
      <c r="AT576" s="312"/>
      <c r="AU576" s="312"/>
      <c r="AV576" s="312"/>
    </row>
    <row r="577" spans="1:48">
      <c r="A577" s="371"/>
      <c r="B577" s="312"/>
      <c r="C577" s="312"/>
      <c r="D577" s="312"/>
      <c r="E577" s="370"/>
      <c r="F577" s="312"/>
      <c r="G577" s="312"/>
      <c r="H577" s="312"/>
      <c r="I577" s="312"/>
      <c r="J577" s="312"/>
      <c r="K577" s="312"/>
      <c r="L577" s="312"/>
      <c r="M577" s="312"/>
      <c r="N577" s="312"/>
      <c r="O577" s="312"/>
      <c r="P577" s="312"/>
      <c r="Q577" s="312"/>
      <c r="R577" s="312"/>
      <c r="S577" s="312"/>
      <c r="T577" s="312"/>
      <c r="U577" s="312"/>
      <c r="V577" s="312"/>
      <c r="W577" s="312"/>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c r="AS577" s="312"/>
      <c r="AT577" s="312"/>
      <c r="AU577" s="312"/>
      <c r="AV577" s="312"/>
    </row>
    <row r="578" spans="1:48">
      <c r="A578" s="371"/>
      <c r="B578" s="312"/>
      <c r="C578" s="312"/>
      <c r="D578" s="312"/>
      <c r="E578" s="370"/>
      <c r="F578" s="312"/>
      <c r="G578" s="312"/>
      <c r="H578" s="312"/>
      <c r="I578" s="312"/>
      <c r="J578" s="312"/>
      <c r="K578" s="312"/>
      <c r="L578" s="312"/>
      <c r="M578" s="312"/>
      <c r="N578" s="312"/>
      <c r="O578" s="312"/>
      <c r="P578" s="312"/>
      <c r="Q578" s="312"/>
      <c r="R578" s="312"/>
      <c r="S578" s="312"/>
      <c r="T578" s="312"/>
      <c r="U578" s="312"/>
      <c r="V578" s="312"/>
      <c r="W578" s="312"/>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c r="AS578" s="312"/>
      <c r="AT578" s="312"/>
      <c r="AU578" s="312"/>
      <c r="AV578" s="312"/>
    </row>
    <row r="579" spans="1:48">
      <c r="A579" s="371"/>
      <c r="B579" s="312"/>
      <c r="C579" s="312"/>
      <c r="D579" s="312"/>
      <c r="E579" s="370"/>
      <c r="F579" s="312"/>
      <c r="G579" s="312"/>
      <c r="H579" s="312"/>
      <c r="I579" s="312"/>
      <c r="J579" s="312"/>
      <c r="K579" s="312"/>
      <c r="L579" s="312"/>
      <c r="M579" s="312"/>
      <c r="N579" s="312"/>
      <c r="O579" s="312"/>
      <c r="P579" s="312"/>
      <c r="Q579" s="312"/>
      <c r="R579" s="312"/>
      <c r="S579" s="312"/>
      <c r="T579" s="312"/>
      <c r="U579" s="312"/>
      <c r="V579" s="312"/>
      <c r="W579" s="312"/>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c r="AS579" s="312"/>
      <c r="AT579" s="312"/>
      <c r="AU579" s="312"/>
      <c r="AV579" s="312"/>
    </row>
    <row r="580" spans="1:48">
      <c r="A580" s="371"/>
      <c r="B580" s="312"/>
      <c r="C580" s="312"/>
      <c r="D580" s="312"/>
      <c r="E580" s="370"/>
      <c r="F580" s="312"/>
      <c r="G580" s="312"/>
      <c r="H580" s="312"/>
      <c r="I580" s="312"/>
      <c r="J580" s="312"/>
      <c r="K580" s="312"/>
      <c r="L580" s="312"/>
      <c r="M580" s="312"/>
      <c r="N580" s="312"/>
      <c r="O580" s="312"/>
      <c r="P580" s="312"/>
      <c r="Q580" s="312"/>
      <c r="R580" s="312"/>
      <c r="S580" s="312"/>
      <c r="T580" s="312"/>
      <c r="U580" s="312"/>
      <c r="V580" s="312"/>
      <c r="W580" s="312"/>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c r="AS580" s="312"/>
      <c r="AT580" s="312"/>
      <c r="AU580" s="312"/>
      <c r="AV580" s="312"/>
    </row>
    <row r="581" spans="1:48">
      <c r="A581" s="371"/>
      <c r="B581" s="312"/>
      <c r="C581" s="312"/>
      <c r="D581" s="312"/>
      <c r="E581" s="370"/>
      <c r="F581" s="312"/>
      <c r="G581" s="312"/>
      <c r="H581" s="312"/>
      <c r="I581" s="312"/>
      <c r="J581" s="312"/>
      <c r="K581" s="312"/>
      <c r="L581" s="312"/>
      <c r="M581" s="312"/>
      <c r="N581" s="312"/>
      <c r="O581" s="312"/>
      <c r="P581" s="312"/>
      <c r="Q581" s="312"/>
      <c r="R581" s="312"/>
      <c r="S581" s="312"/>
      <c r="T581" s="312"/>
      <c r="U581" s="312"/>
      <c r="V581" s="312"/>
      <c r="W581" s="312"/>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c r="AS581" s="312"/>
      <c r="AT581" s="312"/>
      <c r="AU581" s="312"/>
      <c r="AV581" s="312"/>
    </row>
    <row r="582" spans="1:48">
      <c r="A582" s="371"/>
      <c r="B582" s="312"/>
      <c r="C582" s="312"/>
      <c r="D582" s="312"/>
      <c r="E582" s="370"/>
      <c r="F582" s="312"/>
      <c r="G582" s="312"/>
      <c r="H582" s="312"/>
      <c r="I582" s="312"/>
      <c r="J582" s="312"/>
      <c r="K582" s="312"/>
      <c r="L582" s="312"/>
      <c r="M582" s="312"/>
      <c r="N582" s="312"/>
      <c r="O582" s="312"/>
      <c r="P582" s="312"/>
      <c r="Q582" s="312"/>
      <c r="R582" s="312"/>
      <c r="S582" s="312"/>
      <c r="T582" s="312"/>
      <c r="U582" s="312"/>
      <c r="V582" s="312"/>
      <c r="W582" s="312"/>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c r="AS582" s="312"/>
      <c r="AT582" s="312"/>
      <c r="AU582" s="312"/>
      <c r="AV582" s="312"/>
    </row>
    <row r="583" spans="1:48">
      <c r="A583" s="371"/>
      <c r="B583" s="312"/>
      <c r="C583" s="312"/>
      <c r="D583" s="312"/>
      <c r="E583" s="370"/>
      <c r="F583" s="312"/>
      <c r="G583" s="312"/>
      <c r="H583" s="312"/>
      <c r="I583" s="312"/>
      <c r="J583" s="312"/>
      <c r="K583" s="312"/>
      <c r="L583" s="312"/>
      <c r="M583" s="312"/>
      <c r="N583" s="312"/>
      <c r="O583" s="312"/>
      <c r="P583" s="312"/>
      <c r="Q583" s="312"/>
      <c r="R583" s="312"/>
      <c r="S583" s="312"/>
      <c r="T583" s="312"/>
      <c r="U583" s="312"/>
      <c r="V583" s="312"/>
      <c r="W583" s="312"/>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c r="AS583" s="312"/>
      <c r="AT583" s="312"/>
      <c r="AU583" s="312"/>
      <c r="AV583" s="312"/>
    </row>
    <row r="584" spans="1:48">
      <c r="A584" s="371"/>
      <c r="B584" s="312"/>
      <c r="C584" s="312"/>
      <c r="D584" s="312"/>
      <c r="E584" s="370"/>
      <c r="F584" s="312"/>
      <c r="G584" s="312"/>
      <c r="H584" s="312"/>
      <c r="I584" s="312"/>
      <c r="J584" s="312"/>
      <c r="K584" s="312"/>
      <c r="L584" s="312"/>
      <c r="M584" s="312"/>
      <c r="N584" s="312"/>
      <c r="O584" s="312"/>
      <c r="P584" s="312"/>
      <c r="Q584" s="312"/>
      <c r="R584" s="312"/>
      <c r="S584" s="312"/>
      <c r="T584" s="312"/>
      <c r="U584" s="312"/>
      <c r="V584" s="312"/>
      <c r="W584" s="312"/>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c r="AS584" s="312"/>
      <c r="AT584" s="312"/>
      <c r="AU584" s="312"/>
      <c r="AV584" s="312"/>
    </row>
    <row r="585" spans="1:48">
      <c r="A585" s="371"/>
      <c r="B585" s="312"/>
      <c r="C585" s="312"/>
      <c r="D585" s="312"/>
      <c r="E585" s="370"/>
      <c r="F585" s="312"/>
      <c r="G585" s="312"/>
      <c r="H585" s="312"/>
      <c r="I585" s="312"/>
      <c r="J585" s="312"/>
      <c r="K585" s="312"/>
      <c r="L585" s="312"/>
      <c r="M585" s="312"/>
      <c r="N585" s="312"/>
      <c r="O585" s="312"/>
      <c r="P585" s="312"/>
      <c r="Q585" s="312"/>
      <c r="R585" s="312"/>
      <c r="S585" s="312"/>
      <c r="T585" s="312"/>
      <c r="U585" s="312"/>
      <c r="V585" s="312"/>
      <c r="W585" s="312"/>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c r="AS585" s="312"/>
      <c r="AT585" s="312"/>
      <c r="AU585" s="312"/>
      <c r="AV585" s="312"/>
    </row>
    <row r="586" spans="1:48">
      <c r="A586" s="371"/>
      <c r="B586" s="312"/>
      <c r="C586" s="312"/>
      <c r="D586" s="312"/>
      <c r="E586" s="370"/>
      <c r="F586" s="312"/>
      <c r="G586" s="312"/>
      <c r="H586" s="312"/>
      <c r="I586" s="312"/>
      <c r="J586" s="312"/>
      <c r="K586" s="312"/>
      <c r="L586" s="312"/>
      <c r="M586" s="312"/>
      <c r="N586" s="312"/>
      <c r="O586" s="312"/>
      <c r="P586" s="312"/>
      <c r="Q586" s="312"/>
      <c r="R586" s="312"/>
      <c r="S586" s="312"/>
      <c r="T586" s="312"/>
      <c r="U586" s="312"/>
      <c r="V586" s="312"/>
      <c r="W586" s="312"/>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c r="AS586" s="312"/>
      <c r="AT586" s="312"/>
      <c r="AU586" s="312"/>
      <c r="AV586" s="312"/>
    </row>
    <row r="587" spans="1:48">
      <c r="A587" s="371"/>
      <c r="B587" s="312"/>
      <c r="C587" s="312"/>
      <c r="D587" s="312"/>
      <c r="E587" s="370"/>
      <c r="F587" s="312"/>
      <c r="G587" s="312"/>
      <c r="H587" s="312"/>
      <c r="I587" s="312"/>
      <c r="J587" s="312"/>
      <c r="K587" s="312"/>
      <c r="L587" s="312"/>
      <c r="M587" s="312"/>
      <c r="N587" s="312"/>
      <c r="O587" s="312"/>
      <c r="P587" s="312"/>
      <c r="Q587" s="312"/>
      <c r="R587" s="312"/>
      <c r="S587" s="312"/>
      <c r="T587" s="312"/>
      <c r="U587" s="312"/>
      <c r="V587" s="312"/>
      <c r="W587" s="312"/>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c r="AS587" s="312"/>
      <c r="AT587" s="312"/>
      <c r="AU587" s="312"/>
      <c r="AV587" s="312"/>
    </row>
    <row r="588" spans="1:48">
      <c r="A588" s="371"/>
      <c r="B588" s="312"/>
      <c r="C588" s="312"/>
      <c r="D588" s="312"/>
      <c r="E588" s="370"/>
      <c r="F588" s="312"/>
      <c r="G588" s="312"/>
      <c r="H588" s="312"/>
      <c r="I588" s="312"/>
      <c r="J588" s="312"/>
      <c r="K588" s="312"/>
      <c r="L588" s="312"/>
      <c r="M588" s="312"/>
      <c r="N588" s="312"/>
      <c r="O588" s="312"/>
      <c r="P588" s="312"/>
      <c r="Q588" s="312"/>
      <c r="R588" s="312"/>
      <c r="S588" s="312"/>
      <c r="T588" s="312"/>
      <c r="U588" s="312"/>
      <c r="V588" s="312"/>
      <c r="W588" s="312"/>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c r="AS588" s="312"/>
      <c r="AT588" s="312"/>
      <c r="AU588" s="312"/>
      <c r="AV588" s="312"/>
    </row>
    <row r="589" spans="1:48">
      <c r="A589" s="371"/>
      <c r="B589" s="312"/>
      <c r="C589" s="312"/>
      <c r="D589" s="312"/>
      <c r="E589" s="370"/>
      <c r="F589" s="312"/>
      <c r="G589" s="312"/>
      <c r="H589" s="312"/>
      <c r="I589" s="312"/>
      <c r="J589" s="312"/>
      <c r="K589" s="312"/>
      <c r="L589" s="312"/>
      <c r="M589" s="312"/>
      <c r="N589" s="312"/>
      <c r="O589" s="312"/>
      <c r="P589" s="312"/>
      <c r="Q589" s="312"/>
      <c r="R589" s="312"/>
      <c r="S589" s="312"/>
      <c r="T589" s="312"/>
      <c r="U589" s="312"/>
      <c r="V589" s="312"/>
      <c r="W589" s="312"/>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c r="AS589" s="312"/>
      <c r="AT589" s="312"/>
      <c r="AU589" s="312"/>
      <c r="AV589" s="312"/>
    </row>
    <row r="590" spans="1:48">
      <c r="A590" s="371"/>
      <c r="B590" s="312"/>
      <c r="C590" s="312"/>
      <c r="D590" s="312"/>
      <c r="E590" s="370"/>
      <c r="F590" s="312"/>
      <c r="G590" s="312"/>
      <c r="H590" s="312"/>
      <c r="I590" s="312"/>
      <c r="J590" s="312"/>
      <c r="K590" s="312"/>
      <c r="L590" s="312"/>
      <c r="M590" s="312"/>
      <c r="N590" s="312"/>
      <c r="O590" s="312"/>
      <c r="P590" s="312"/>
      <c r="Q590" s="312"/>
      <c r="R590" s="312"/>
      <c r="S590" s="312"/>
      <c r="T590" s="312"/>
      <c r="U590" s="312"/>
      <c r="V590" s="312"/>
      <c r="W590" s="312"/>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c r="AS590" s="312"/>
      <c r="AT590" s="312"/>
      <c r="AU590" s="312"/>
      <c r="AV590" s="312"/>
    </row>
    <row r="591" spans="1:48">
      <c r="A591" s="371"/>
      <c r="B591" s="312"/>
      <c r="C591" s="312"/>
      <c r="D591" s="312"/>
      <c r="E591" s="370"/>
      <c r="F591" s="312"/>
      <c r="G591" s="312"/>
      <c r="H591" s="312"/>
      <c r="I591" s="312"/>
      <c r="J591" s="312"/>
      <c r="K591" s="312"/>
      <c r="L591" s="312"/>
      <c r="M591" s="312"/>
      <c r="N591" s="312"/>
      <c r="O591" s="312"/>
      <c r="P591" s="312"/>
      <c r="Q591" s="312"/>
      <c r="R591" s="312"/>
      <c r="S591" s="312"/>
      <c r="T591" s="312"/>
      <c r="U591" s="312"/>
      <c r="V591" s="312"/>
      <c r="W591" s="312"/>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c r="AS591" s="312"/>
      <c r="AT591" s="312"/>
      <c r="AU591" s="312"/>
      <c r="AV591" s="312"/>
    </row>
    <row r="592" spans="1:48">
      <c r="A592" s="371"/>
      <c r="B592" s="312"/>
      <c r="C592" s="312"/>
      <c r="D592" s="312"/>
      <c r="E592" s="370"/>
      <c r="F592" s="312"/>
      <c r="G592" s="312"/>
      <c r="H592" s="312"/>
      <c r="I592" s="312"/>
      <c r="J592" s="312"/>
      <c r="K592" s="312"/>
      <c r="L592" s="312"/>
      <c r="M592" s="312"/>
      <c r="N592" s="312"/>
      <c r="O592" s="312"/>
      <c r="P592" s="312"/>
      <c r="Q592" s="312"/>
      <c r="R592" s="312"/>
      <c r="S592" s="312"/>
      <c r="T592" s="312"/>
      <c r="U592" s="312"/>
      <c r="V592" s="312"/>
      <c r="W592" s="312"/>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c r="AS592" s="312"/>
      <c r="AT592" s="312"/>
      <c r="AU592" s="312"/>
      <c r="AV592" s="312"/>
    </row>
    <row r="593" spans="1:48">
      <c r="A593" s="371"/>
      <c r="B593" s="312"/>
      <c r="C593" s="312"/>
      <c r="D593" s="312"/>
      <c r="E593" s="370"/>
      <c r="F593" s="312"/>
      <c r="G593" s="312"/>
      <c r="H593" s="312"/>
      <c r="I593" s="312"/>
      <c r="J593" s="312"/>
      <c r="K593" s="312"/>
      <c r="L593" s="312"/>
      <c r="M593" s="312"/>
      <c r="N593" s="312"/>
      <c r="O593" s="312"/>
      <c r="P593" s="312"/>
      <c r="Q593" s="312"/>
      <c r="R593" s="312"/>
      <c r="S593" s="312"/>
      <c r="T593" s="312"/>
      <c r="U593" s="312"/>
      <c r="V593" s="312"/>
      <c r="W593" s="312"/>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c r="AS593" s="312"/>
      <c r="AT593" s="312"/>
      <c r="AU593" s="312"/>
      <c r="AV593" s="312"/>
    </row>
    <row r="594" spans="1:48">
      <c r="A594" s="371"/>
      <c r="B594" s="312"/>
      <c r="C594" s="312"/>
      <c r="D594" s="312"/>
      <c r="E594" s="370"/>
      <c r="F594" s="312"/>
      <c r="G594" s="312"/>
      <c r="H594" s="312"/>
      <c r="I594" s="312"/>
      <c r="J594" s="312"/>
      <c r="K594" s="312"/>
      <c r="L594" s="312"/>
      <c r="M594" s="312"/>
      <c r="N594" s="312"/>
      <c r="O594" s="312"/>
      <c r="P594" s="312"/>
      <c r="Q594" s="312"/>
      <c r="R594" s="312"/>
      <c r="S594" s="312"/>
      <c r="T594" s="312"/>
      <c r="U594" s="312"/>
      <c r="V594" s="312"/>
      <c r="W594" s="312"/>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c r="AS594" s="312"/>
      <c r="AT594" s="312"/>
      <c r="AU594" s="312"/>
      <c r="AV594" s="312"/>
    </row>
    <row r="595" spans="1:48">
      <c r="A595" s="371"/>
      <c r="B595" s="312"/>
      <c r="C595" s="312"/>
      <c r="D595" s="312"/>
      <c r="E595" s="370"/>
      <c r="F595" s="312"/>
      <c r="G595" s="312"/>
      <c r="H595" s="312"/>
      <c r="I595" s="312"/>
      <c r="J595" s="312"/>
      <c r="K595" s="312"/>
      <c r="L595" s="312"/>
      <c r="M595" s="312"/>
      <c r="N595" s="312"/>
      <c r="O595" s="312"/>
      <c r="P595" s="312"/>
      <c r="Q595" s="312"/>
      <c r="R595" s="312"/>
      <c r="S595" s="312"/>
      <c r="T595" s="312"/>
      <c r="U595" s="312"/>
      <c r="V595" s="312"/>
      <c r="W595" s="312"/>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c r="AS595" s="312"/>
      <c r="AT595" s="312"/>
      <c r="AU595" s="312"/>
      <c r="AV595" s="312"/>
    </row>
    <row r="596" spans="1:48">
      <c r="A596" s="371"/>
      <c r="B596" s="312"/>
      <c r="C596" s="312"/>
      <c r="D596" s="312"/>
      <c r="E596" s="370"/>
      <c r="F596" s="312"/>
      <c r="G596" s="312"/>
      <c r="H596" s="312"/>
      <c r="I596" s="312"/>
      <c r="J596" s="312"/>
      <c r="K596" s="312"/>
      <c r="L596" s="312"/>
      <c r="M596" s="312"/>
      <c r="N596" s="312"/>
      <c r="O596" s="312"/>
      <c r="P596" s="312"/>
      <c r="Q596" s="312"/>
      <c r="R596" s="312"/>
      <c r="S596" s="312"/>
      <c r="T596" s="312"/>
      <c r="U596" s="312"/>
      <c r="V596" s="312"/>
      <c r="W596" s="312"/>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c r="AS596" s="312"/>
      <c r="AT596" s="312"/>
      <c r="AU596" s="312"/>
      <c r="AV596" s="312"/>
    </row>
    <row r="597" spans="1:48">
      <c r="A597" s="371"/>
      <c r="B597" s="312"/>
      <c r="C597" s="312"/>
      <c r="D597" s="312"/>
      <c r="E597" s="370"/>
      <c r="F597" s="312"/>
      <c r="G597" s="312"/>
      <c r="H597" s="312"/>
      <c r="I597" s="312"/>
      <c r="J597" s="312"/>
      <c r="K597" s="312"/>
      <c r="L597" s="312"/>
      <c r="M597" s="312"/>
      <c r="N597" s="312"/>
      <c r="O597" s="312"/>
      <c r="P597" s="312"/>
      <c r="Q597" s="312"/>
      <c r="R597" s="312"/>
      <c r="S597" s="312"/>
      <c r="T597" s="312"/>
      <c r="U597" s="312"/>
      <c r="V597" s="312"/>
      <c r="W597" s="312"/>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c r="AS597" s="312"/>
      <c r="AT597" s="312"/>
      <c r="AU597" s="312"/>
      <c r="AV597" s="312"/>
    </row>
    <row r="598" spans="1:48">
      <c r="A598" s="371"/>
      <c r="B598" s="312"/>
      <c r="C598" s="312"/>
      <c r="D598" s="312"/>
      <c r="E598" s="370"/>
      <c r="F598" s="312"/>
      <c r="G598" s="312"/>
      <c r="H598" s="312"/>
      <c r="I598" s="312"/>
      <c r="J598" s="312"/>
      <c r="K598" s="312"/>
      <c r="L598" s="312"/>
      <c r="M598" s="312"/>
      <c r="N598" s="312"/>
      <c r="O598" s="312"/>
      <c r="P598" s="312"/>
      <c r="Q598" s="312"/>
      <c r="R598" s="312"/>
      <c r="S598" s="312"/>
      <c r="T598" s="312"/>
      <c r="U598" s="312"/>
      <c r="V598" s="312"/>
      <c r="W598" s="312"/>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c r="AS598" s="312"/>
      <c r="AT598" s="312"/>
      <c r="AU598" s="312"/>
      <c r="AV598" s="312"/>
    </row>
    <row r="599" spans="1:48">
      <c r="A599" s="371"/>
      <c r="B599" s="312"/>
      <c r="C599" s="312"/>
      <c r="D599" s="312"/>
      <c r="E599" s="370"/>
      <c r="F599" s="312"/>
      <c r="G599" s="312"/>
      <c r="H599" s="312"/>
      <c r="I599" s="312"/>
      <c r="J599" s="312"/>
      <c r="K599" s="312"/>
      <c r="L599" s="312"/>
      <c r="M599" s="312"/>
      <c r="N599" s="312"/>
      <c r="O599" s="312"/>
      <c r="P599" s="312"/>
      <c r="Q599" s="312"/>
      <c r="R599" s="312"/>
      <c r="S599" s="312"/>
      <c r="T599" s="312"/>
      <c r="U599" s="312"/>
      <c r="V599" s="312"/>
      <c r="W599" s="312"/>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c r="AS599" s="312"/>
      <c r="AT599" s="312"/>
      <c r="AU599" s="312"/>
      <c r="AV599" s="312"/>
    </row>
    <row r="600" spans="1:48">
      <c r="A600" s="371"/>
      <c r="B600" s="312"/>
      <c r="C600" s="312"/>
      <c r="D600" s="312"/>
      <c r="E600" s="370"/>
      <c r="F600" s="312"/>
      <c r="G600" s="312"/>
      <c r="H600" s="312"/>
      <c r="I600" s="312"/>
      <c r="J600" s="312"/>
      <c r="K600" s="312"/>
      <c r="L600" s="312"/>
      <c r="M600" s="312"/>
      <c r="N600" s="312"/>
      <c r="O600" s="312"/>
      <c r="P600" s="312"/>
      <c r="Q600" s="312"/>
      <c r="R600" s="312"/>
      <c r="S600" s="312"/>
      <c r="T600" s="312"/>
      <c r="U600" s="312"/>
      <c r="V600" s="312"/>
      <c r="W600" s="312"/>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c r="AS600" s="312"/>
      <c r="AT600" s="312"/>
      <c r="AU600" s="312"/>
      <c r="AV600" s="312"/>
    </row>
    <row r="601" spans="1:48">
      <c r="A601" s="371"/>
      <c r="B601" s="312"/>
      <c r="C601" s="312"/>
      <c r="D601" s="312"/>
      <c r="E601" s="370"/>
      <c r="F601" s="312"/>
      <c r="G601" s="312"/>
      <c r="H601" s="312"/>
      <c r="I601" s="312"/>
      <c r="J601" s="312"/>
      <c r="K601" s="312"/>
      <c r="L601" s="312"/>
      <c r="M601" s="312"/>
      <c r="N601" s="312"/>
      <c r="O601" s="312"/>
      <c r="P601" s="312"/>
      <c r="Q601" s="312"/>
      <c r="R601" s="312"/>
      <c r="S601" s="312"/>
      <c r="T601" s="312"/>
      <c r="U601" s="312"/>
      <c r="V601" s="312"/>
      <c r="W601" s="312"/>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c r="AS601" s="312"/>
      <c r="AT601" s="312"/>
      <c r="AU601" s="312"/>
      <c r="AV601" s="312"/>
    </row>
    <row r="602" spans="1:48">
      <c r="A602" s="371"/>
      <c r="B602" s="312"/>
      <c r="C602" s="312"/>
      <c r="D602" s="312"/>
      <c r="E602" s="370"/>
      <c r="F602" s="312"/>
      <c r="G602" s="312"/>
      <c r="H602" s="312"/>
      <c r="I602" s="312"/>
      <c r="J602" s="312"/>
      <c r="K602" s="312"/>
      <c r="L602" s="312"/>
      <c r="M602" s="312"/>
      <c r="N602" s="312"/>
      <c r="O602" s="312"/>
      <c r="P602" s="312"/>
      <c r="Q602" s="312"/>
      <c r="R602" s="312"/>
      <c r="S602" s="312"/>
      <c r="T602" s="312"/>
      <c r="U602" s="312"/>
      <c r="V602" s="312"/>
      <c r="W602" s="312"/>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c r="AS602" s="312"/>
      <c r="AT602" s="312"/>
      <c r="AU602" s="312"/>
      <c r="AV602" s="312"/>
    </row>
    <row r="603" spans="1:48">
      <c r="A603" s="371"/>
      <c r="B603" s="312"/>
      <c r="C603" s="312"/>
      <c r="D603" s="312"/>
      <c r="E603" s="370"/>
      <c r="F603" s="312"/>
      <c r="G603" s="312"/>
      <c r="H603" s="312"/>
      <c r="I603" s="312"/>
      <c r="J603" s="312"/>
      <c r="K603" s="312"/>
      <c r="L603" s="312"/>
      <c r="M603" s="312"/>
      <c r="N603" s="312"/>
      <c r="O603" s="312"/>
      <c r="P603" s="312"/>
      <c r="Q603" s="312"/>
      <c r="R603" s="312"/>
      <c r="S603" s="312"/>
      <c r="T603" s="312"/>
      <c r="U603" s="312"/>
      <c r="V603" s="312"/>
      <c r="W603" s="312"/>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c r="AS603" s="312"/>
      <c r="AT603" s="312"/>
      <c r="AU603" s="312"/>
      <c r="AV603" s="312"/>
    </row>
    <row r="604" spans="1:48">
      <c r="A604" s="371"/>
      <c r="B604" s="312"/>
      <c r="C604" s="312"/>
      <c r="D604" s="312"/>
      <c r="E604" s="370"/>
      <c r="F604" s="312"/>
      <c r="G604" s="312"/>
      <c r="H604" s="312"/>
      <c r="I604" s="312"/>
      <c r="J604" s="312"/>
      <c r="K604" s="312"/>
      <c r="L604" s="312"/>
      <c r="M604" s="312"/>
      <c r="N604" s="312"/>
      <c r="O604" s="312"/>
      <c r="P604" s="312"/>
      <c r="Q604" s="312"/>
      <c r="R604" s="312"/>
      <c r="S604" s="312"/>
      <c r="T604" s="312"/>
      <c r="U604" s="312"/>
      <c r="V604" s="312"/>
      <c r="W604" s="312"/>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c r="AS604" s="312"/>
      <c r="AT604" s="312"/>
      <c r="AU604" s="312"/>
      <c r="AV604" s="312"/>
    </row>
    <row r="605" spans="1:48">
      <c r="A605" s="371"/>
      <c r="B605" s="312"/>
      <c r="C605" s="312"/>
      <c r="D605" s="312"/>
      <c r="E605" s="370"/>
      <c r="F605" s="312"/>
      <c r="G605" s="312"/>
      <c r="H605" s="312"/>
      <c r="I605" s="312"/>
      <c r="J605" s="312"/>
      <c r="K605" s="312"/>
      <c r="L605" s="312"/>
      <c r="M605" s="312"/>
      <c r="N605" s="312"/>
      <c r="O605" s="312"/>
      <c r="P605" s="312"/>
      <c r="Q605" s="312"/>
      <c r="R605" s="312"/>
      <c r="S605" s="312"/>
      <c r="T605" s="312"/>
      <c r="U605" s="312"/>
      <c r="V605" s="312"/>
      <c r="W605" s="312"/>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c r="AS605" s="312"/>
      <c r="AT605" s="312"/>
      <c r="AU605" s="312"/>
      <c r="AV605" s="312"/>
    </row>
    <row r="606" spans="1:48">
      <c r="A606" s="371"/>
      <c r="B606" s="312"/>
      <c r="C606" s="312"/>
      <c r="D606" s="312"/>
      <c r="E606" s="370"/>
      <c r="F606" s="312"/>
      <c r="G606" s="312"/>
      <c r="H606" s="312"/>
      <c r="I606" s="312"/>
      <c r="J606" s="312"/>
      <c r="K606" s="312"/>
      <c r="L606" s="312"/>
      <c r="M606" s="312"/>
      <c r="N606" s="312"/>
      <c r="O606" s="312"/>
      <c r="P606" s="312"/>
      <c r="Q606" s="312"/>
      <c r="R606" s="312"/>
      <c r="S606" s="312"/>
      <c r="T606" s="312"/>
      <c r="U606" s="312"/>
      <c r="V606" s="312"/>
      <c r="W606" s="312"/>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c r="AS606" s="312"/>
      <c r="AT606" s="312"/>
      <c r="AU606" s="312"/>
      <c r="AV606" s="312"/>
    </row>
    <row r="607" spans="1:48">
      <c r="A607" s="371"/>
      <c r="B607" s="312"/>
      <c r="C607" s="312"/>
      <c r="D607" s="312"/>
      <c r="E607" s="370"/>
      <c r="F607" s="312"/>
      <c r="G607" s="312"/>
      <c r="H607" s="312"/>
      <c r="I607" s="312"/>
      <c r="J607" s="312"/>
      <c r="K607" s="312"/>
      <c r="L607" s="312"/>
      <c r="M607" s="312"/>
      <c r="N607" s="312"/>
      <c r="O607" s="312"/>
      <c r="P607" s="312"/>
      <c r="Q607" s="312"/>
      <c r="R607" s="312"/>
      <c r="S607" s="312"/>
      <c r="T607" s="312"/>
      <c r="U607" s="312"/>
      <c r="V607" s="312"/>
      <c r="W607" s="312"/>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c r="AS607" s="312"/>
      <c r="AT607" s="312"/>
      <c r="AU607" s="312"/>
      <c r="AV607" s="312"/>
    </row>
    <row r="608" spans="1:48">
      <c r="A608" s="371"/>
      <c r="B608" s="312"/>
      <c r="C608" s="312"/>
      <c r="D608" s="312"/>
      <c r="E608" s="370"/>
      <c r="F608" s="312"/>
      <c r="G608" s="312"/>
      <c r="H608" s="312"/>
      <c r="I608" s="312"/>
      <c r="J608" s="312"/>
      <c r="K608" s="312"/>
      <c r="L608" s="312"/>
      <c r="M608" s="312"/>
      <c r="N608" s="312"/>
      <c r="O608" s="312"/>
      <c r="P608" s="312"/>
      <c r="Q608" s="312"/>
      <c r="R608" s="312"/>
      <c r="S608" s="312"/>
      <c r="T608" s="312"/>
      <c r="U608" s="312"/>
      <c r="V608" s="312"/>
      <c r="W608" s="312"/>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c r="AS608" s="312"/>
      <c r="AT608" s="312"/>
      <c r="AU608" s="312"/>
      <c r="AV608" s="312"/>
    </row>
    <row r="609" spans="1:48">
      <c r="A609" s="371"/>
      <c r="B609" s="312"/>
      <c r="C609" s="312"/>
      <c r="D609" s="312"/>
      <c r="E609" s="370"/>
      <c r="F609" s="312"/>
      <c r="G609" s="312"/>
      <c r="H609" s="312"/>
      <c r="I609" s="312"/>
      <c r="J609" s="312"/>
      <c r="K609" s="312"/>
      <c r="L609" s="312"/>
      <c r="M609" s="312"/>
      <c r="N609" s="312"/>
      <c r="O609" s="312"/>
      <c r="P609" s="312"/>
      <c r="Q609" s="312"/>
      <c r="R609" s="312"/>
      <c r="S609" s="312"/>
      <c r="T609" s="312"/>
      <c r="U609" s="312"/>
      <c r="V609" s="312"/>
      <c r="W609" s="312"/>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c r="AS609" s="312"/>
      <c r="AT609" s="312"/>
      <c r="AU609" s="312"/>
      <c r="AV609" s="312"/>
    </row>
    <row r="610" spans="1:48">
      <c r="A610" s="371"/>
      <c r="B610" s="312"/>
      <c r="C610" s="312"/>
      <c r="D610" s="312"/>
      <c r="E610" s="370"/>
      <c r="F610" s="312"/>
      <c r="G610" s="312"/>
      <c r="H610" s="312"/>
      <c r="I610" s="312"/>
      <c r="J610" s="312"/>
      <c r="K610" s="312"/>
      <c r="L610" s="312"/>
      <c r="M610" s="312"/>
      <c r="N610" s="312"/>
      <c r="O610" s="312"/>
      <c r="P610" s="312"/>
      <c r="Q610" s="312"/>
      <c r="R610" s="312"/>
      <c r="S610" s="312"/>
      <c r="T610" s="312"/>
      <c r="U610" s="312"/>
      <c r="V610" s="312"/>
      <c r="W610" s="312"/>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c r="AS610" s="312"/>
      <c r="AT610" s="312"/>
      <c r="AU610" s="312"/>
      <c r="AV610" s="312"/>
    </row>
    <row r="611" spans="1:48">
      <c r="A611" s="371"/>
      <c r="B611" s="312"/>
      <c r="C611" s="312"/>
      <c r="D611" s="312"/>
      <c r="E611" s="370"/>
      <c r="F611" s="312"/>
      <c r="G611" s="312"/>
      <c r="H611" s="312"/>
      <c r="I611" s="312"/>
      <c r="J611" s="312"/>
      <c r="K611" s="312"/>
      <c r="L611" s="312"/>
      <c r="M611" s="312"/>
      <c r="N611" s="312"/>
      <c r="O611" s="312"/>
      <c r="P611" s="312"/>
      <c r="Q611" s="312"/>
      <c r="R611" s="312"/>
      <c r="S611" s="312"/>
      <c r="T611" s="312"/>
      <c r="U611" s="312"/>
      <c r="V611" s="312"/>
      <c r="W611" s="312"/>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c r="AS611" s="312"/>
      <c r="AT611" s="312"/>
      <c r="AU611" s="312"/>
      <c r="AV611" s="312"/>
    </row>
    <row r="612" spans="1:48">
      <c r="A612" s="371"/>
      <c r="B612" s="312"/>
      <c r="C612" s="312"/>
      <c r="D612" s="312"/>
      <c r="E612" s="370"/>
      <c r="F612" s="312"/>
      <c r="G612" s="312"/>
      <c r="H612" s="312"/>
      <c r="I612" s="312"/>
      <c r="J612" s="312"/>
      <c r="K612" s="312"/>
      <c r="L612" s="312"/>
      <c r="M612" s="312"/>
      <c r="N612" s="312"/>
      <c r="O612" s="312"/>
      <c r="P612" s="312"/>
      <c r="Q612" s="312"/>
      <c r="R612" s="312"/>
      <c r="S612" s="312"/>
      <c r="T612" s="312"/>
      <c r="U612" s="312"/>
      <c r="V612" s="312"/>
      <c r="W612" s="312"/>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c r="AS612" s="312"/>
      <c r="AT612" s="312"/>
      <c r="AU612" s="312"/>
      <c r="AV612" s="312"/>
    </row>
    <row r="613" spans="1:48">
      <c r="A613" s="371"/>
      <c r="B613" s="312"/>
      <c r="C613" s="312"/>
      <c r="D613" s="312"/>
      <c r="E613" s="370"/>
      <c r="F613" s="312"/>
      <c r="G613" s="312"/>
      <c r="H613" s="312"/>
      <c r="I613" s="312"/>
      <c r="J613" s="312"/>
      <c r="K613" s="312"/>
      <c r="L613" s="312"/>
      <c r="M613" s="312"/>
      <c r="N613" s="312"/>
      <c r="O613" s="312"/>
      <c r="P613" s="312"/>
      <c r="Q613" s="312"/>
      <c r="R613" s="312"/>
      <c r="S613" s="312"/>
      <c r="T613" s="312"/>
      <c r="U613" s="312"/>
      <c r="V613" s="312"/>
      <c r="W613" s="312"/>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c r="AS613" s="312"/>
      <c r="AT613" s="312"/>
      <c r="AU613" s="312"/>
      <c r="AV613" s="312"/>
    </row>
    <row r="614" spans="1:48">
      <c r="A614" s="371"/>
      <c r="B614" s="312"/>
      <c r="C614" s="312"/>
      <c r="D614" s="312"/>
      <c r="E614" s="370"/>
      <c r="F614" s="312"/>
      <c r="G614" s="312"/>
      <c r="H614" s="312"/>
      <c r="I614" s="312"/>
      <c r="J614" s="312"/>
      <c r="K614" s="312"/>
      <c r="L614" s="312"/>
      <c r="M614" s="312"/>
      <c r="N614" s="312"/>
      <c r="O614" s="312"/>
      <c r="P614" s="312"/>
      <c r="Q614" s="312"/>
      <c r="R614" s="312"/>
      <c r="S614" s="312"/>
      <c r="T614" s="312"/>
      <c r="U614" s="312"/>
      <c r="V614" s="312"/>
      <c r="W614" s="312"/>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c r="AS614" s="312"/>
      <c r="AT614" s="312"/>
      <c r="AU614" s="312"/>
      <c r="AV614" s="312"/>
    </row>
    <row r="615" spans="1:48">
      <c r="A615" s="371"/>
      <c r="B615" s="312"/>
      <c r="C615" s="312"/>
      <c r="D615" s="312"/>
      <c r="E615" s="370"/>
      <c r="F615" s="312"/>
      <c r="G615" s="312"/>
      <c r="H615" s="312"/>
      <c r="I615" s="312"/>
      <c r="J615" s="312"/>
      <c r="K615" s="312"/>
      <c r="L615" s="312"/>
      <c r="M615" s="312"/>
      <c r="N615" s="312"/>
      <c r="O615" s="312"/>
      <c r="P615" s="312"/>
      <c r="Q615" s="312"/>
      <c r="R615" s="312"/>
      <c r="S615" s="312"/>
      <c r="T615" s="312"/>
      <c r="U615" s="312"/>
      <c r="V615" s="312"/>
      <c r="W615" s="312"/>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c r="AS615" s="312"/>
      <c r="AT615" s="312"/>
      <c r="AU615" s="312"/>
      <c r="AV615" s="312"/>
    </row>
    <row r="616" spans="1:48">
      <c r="A616" s="371"/>
      <c r="B616" s="312"/>
      <c r="C616" s="312"/>
      <c r="D616" s="312"/>
      <c r="E616" s="370"/>
      <c r="F616" s="312"/>
      <c r="G616" s="312"/>
      <c r="H616" s="312"/>
      <c r="I616" s="312"/>
      <c r="J616" s="312"/>
      <c r="K616" s="312"/>
      <c r="L616" s="312"/>
      <c r="M616" s="312"/>
      <c r="N616" s="312"/>
      <c r="O616" s="312"/>
      <c r="P616" s="312"/>
      <c r="Q616" s="312"/>
      <c r="R616" s="312"/>
      <c r="S616" s="312"/>
      <c r="T616" s="312"/>
      <c r="U616" s="312"/>
      <c r="V616" s="312"/>
      <c r="W616" s="312"/>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c r="AS616" s="312"/>
      <c r="AT616" s="312"/>
      <c r="AU616" s="312"/>
      <c r="AV616" s="312"/>
    </row>
    <row r="617" spans="1:48">
      <c r="A617" s="371"/>
      <c r="B617" s="312"/>
      <c r="C617" s="312"/>
      <c r="D617" s="312"/>
      <c r="E617" s="370"/>
      <c r="F617" s="312"/>
      <c r="G617" s="312"/>
      <c r="H617" s="312"/>
      <c r="I617" s="312"/>
      <c r="J617" s="312"/>
      <c r="K617" s="312"/>
      <c r="L617" s="312"/>
      <c r="M617" s="312"/>
      <c r="N617" s="312"/>
      <c r="O617" s="312"/>
      <c r="P617" s="312"/>
      <c r="Q617" s="312"/>
      <c r="R617" s="312"/>
      <c r="S617" s="312"/>
      <c r="T617" s="312"/>
      <c r="U617" s="312"/>
      <c r="V617" s="312"/>
      <c r="W617" s="312"/>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c r="AS617" s="312"/>
      <c r="AT617" s="312"/>
      <c r="AU617" s="312"/>
      <c r="AV617" s="312"/>
    </row>
    <row r="618" spans="1:48">
      <c r="A618" s="371"/>
      <c r="B618" s="312"/>
      <c r="C618" s="312"/>
      <c r="D618" s="312"/>
      <c r="E618" s="370"/>
      <c r="F618" s="312"/>
      <c r="G618" s="312"/>
      <c r="H618" s="312"/>
      <c r="I618" s="312"/>
      <c r="J618" s="312"/>
      <c r="K618" s="312"/>
      <c r="L618" s="312"/>
      <c r="M618" s="312"/>
      <c r="N618" s="312"/>
      <c r="O618" s="312"/>
      <c r="P618" s="312"/>
      <c r="Q618" s="312"/>
      <c r="R618" s="312"/>
      <c r="S618" s="312"/>
      <c r="T618" s="312"/>
      <c r="U618" s="312"/>
      <c r="V618" s="312"/>
      <c r="W618" s="312"/>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c r="AS618" s="312"/>
      <c r="AT618" s="312"/>
      <c r="AU618" s="312"/>
      <c r="AV618" s="312"/>
    </row>
    <row r="619" spans="1:48">
      <c r="A619" s="371"/>
      <c r="B619" s="312"/>
      <c r="C619" s="312"/>
      <c r="D619" s="312"/>
      <c r="E619" s="370"/>
      <c r="F619" s="312"/>
      <c r="G619" s="312"/>
      <c r="H619" s="312"/>
      <c r="I619" s="312"/>
      <c r="J619" s="312"/>
      <c r="K619" s="312"/>
      <c r="L619" s="312"/>
      <c r="M619" s="312"/>
      <c r="N619" s="312"/>
      <c r="O619" s="312"/>
      <c r="P619" s="312"/>
      <c r="Q619" s="312"/>
      <c r="R619" s="312"/>
      <c r="S619" s="312"/>
      <c r="T619" s="312"/>
      <c r="U619" s="312"/>
      <c r="V619" s="312"/>
      <c r="W619" s="312"/>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c r="AS619" s="312"/>
      <c r="AT619" s="312"/>
      <c r="AU619" s="312"/>
      <c r="AV619" s="312"/>
    </row>
    <row r="620" spans="1:48">
      <c r="A620" s="371"/>
      <c r="B620" s="312"/>
      <c r="C620" s="312"/>
      <c r="D620" s="312"/>
      <c r="E620" s="370"/>
      <c r="F620" s="312"/>
      <c r="G620" s="312"/>
      <c r="H620" s="312"/>
      <c r="I620" s="312"/>
      <c r="J620" s="312"/>
      <c r="K620" s="312"/>
      <c r="L620" s="312"/>
      <c r="M620" s="312"/>
      <c r="N620" s="312"/>
      <c r="O620" s="312"/>
      <c r="P620" s="312"/>
      <c r="Q620" s="312"/>
      <c r="R620" s="312"/>
      <c r="S620" s="312"/>
      <c r="T620" s="312"/>
      <c r="U620" s="312"/>
      <c r="V620" s="312"/>
      <c r="W620" s="312"/>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c r="AS620" s="312"/>
      <c r="AT620" s="312"/>
      <c r="AU620" s="312"/>
      <c r="AV620" s="312"/>
    </row>
    <row r="621" spans="1:48">
      <c r="A621" s="371"/>
      <c r="B621" s="312"/>
      <c r="C621" s="312"/>
      <c r="D621" s="312"/>
      <c r="E621" s="370"/>
      <c r="F621" s="312"/>
      <c r="G621" s="312"/>
      <c r="H621" s="312"/>
      <c r="I621" s="312"/>
      <c r="J621" s="312"/>
      <c r="K621" s="312"/>
      <c r="L621" s="312"/>
      <c r="M621" s="312"/>
      <c r="N621" s="312"/>
      <c r="O621" s="312"/>
      <c r="P621" s="312"/>
      <c r="Q621" s="312"/>
      <c r="R621" s="312"/>
      <c r="S621" s="312"/>
      <c r="T621" s="312"/>
      <c r="U621" s="312"/>
      <c r="V621" s="312"/>
      <c r="W621" s="312"/>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c r="AS621" s="312"/>
      <c r="AT621" s="312"/>
      <c r="AU621" s="312"/>
      <c r="AV621" s="312"/>
    </row>
    <row r="622" spans="1:48">
      <c r="A622" s="371"/>
      <c r="B622" s="312"/>
      <c r="C622" s="312"/>
      <c r="D622" s="312"/>
      <c r="E622" s="370"/>
      <c r="F622" s="312"/>
      <c r="G622" s="312"/>
      <c r="H622" s="312"/>
      <c r="I622" s="312"/>
      <c r="J622" s="312"/>
      <c r="K622" s="312"/>
      <c r="L622" s="312"/>
      <c r="M622" s="312"/>
      <c r="N622" s="312"/>
      <c r="O622" s="312"/>
      <c r="P622" s="312"/>
      <c r="Q622" s="312"/>
      <c r="R622" s="312"/>
      <c r="S622" s="312"/>
      <c r="T622" s="312"/>
      <c r="U622" s="312"/>
      <c r="V622" s="312"/>
      <c r="W622" s="312"/>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c r="AS622" s="312"/>
      <c r="AT622" s="312"/>
      <c r="AU622" s="312"/>
      <c r="AV622" s="312"/>
    </row>
    <row r="623" spans="1:48">
      <c r="A623" s="371"/>
      <c r="B623" s="312"/>
      <c r="C623" s="312"/>
      <c r="D623" s="312"/>
      <c r="E623" s="370"/>
      <c r="F623" s="312"/>
      <c r="G623" s="312"/>
      <c r="H623" s="312"/>
      <c r="I623" s="312"/>
      <c r="J623" s="312"/>
      <c r="K623" s="312"/>
      <c r="L623" s="312"/>
      <c r="M623" s="312"/>
      <c r="N623" s="312"/>
      <c r="O623" s="312"/>
      <c r="P623" s="312"/>
      <c r="Q623" s="312"/>
      <c r="R623" s="312"/>
      <c r="S623" s="312"/>
      <c r="T623" s="312"/>
      <c r="U623" s="312"/>
      <c r="V623" s="312"/>
      <c r="W623" s="312"/>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c r="AS623" s="312"/>
      <c r="AT623" s="312"/>
      <c r="AU623" s="312"/>
      <c r="AV623" s="312"/>
    </row>
    <row r="624" spans="1:48">
      <c r="A624" s="371"/>
      <c r="B624" s="312"/>
      <c r="C624" s="312"/>
      <c r="D624" s="312"/>
      <c r="E624" s="370"/>
      <c r="F624" s="312"/>
      <c r="G624" s="312"/>
      <c r="H624" s="312"/>
      <c r="I624" s="312"/>
      <c r="J624" s="312"/>
      <c r="K624" s="312"/>
      <c r="L624" s="312"/>
      <c r="M624" s="312"/>
      <c r="N624" s="312"/>
      <c r="O624" s="312"/>
      <c r="P624" s="312"/>
      <c r="Q624" s="312"/>
      <c r="R624" s="312"/>
      <c r="S624" s="312"/>
      <c r="T624" s="312"/>
      <c r="U624" s="312"/>
      <c r="V624" s="312"/>
      <c r="W624" s="312"/>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c r="AS624" s="312"/>
      <c r="AT624" s="312"/>
      <c r="AU624" s="312"/>
      <c r="AV624" s="312"/>
    </row>
    <row r="625" spans="1:48">
      <c r="A625" s="371"/>
      <c r="B625" s="312"/>
      <c r="C625" s="312"/>
      <c r="D625" s="312"/>
      <c r="E625" s="370"/>
      <c r="F625" s="312"/>
      <c r="G625" s="312"/>
      <c r="H625" s="312"/>
      <c r="I625" s="312"/>
      <c r="J625" s="312"/>
      <c r="K625" s="312"/>
      <c r="L625" s="312"/>
      <c r="M625" s="312"/>
      <c r="N625" s="312"/>
      <c r="O625" s="312"/>
      <c r="P625" s="312"/>
      <c r="Q625" s="312"/>
      <c r="R625" s="312"/>
      <c r="S625" s="312"/>
      <c r="T625" s="312"/>
      <c r="U625" s="312"/>
      <c r="V625" s="312"/>
      <c r="W625" s="312"/>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c r="AS625" s="312"/>
      <c r="AT625" s="312"/>
      <c r="AU625" s="312"/>
      <c r="AV625" s="312"/>
    </row>
    <row r="626" spans="1:48">
      <c r="A626" s="371"/>
      <c r="B626" s="312"/>
      <c r="C626" s="312"/>
      <c r="D626" s="312"/>
      <c r="E626" s="370"/>
      <c r="F626" s="312"/>
      <c r="G626" s="312"/>
      <c r="H626" s="312"/>
      <c r="I626" s="312"/>
      <c r="J626" s="312"/>
      <c r="K626" s="312"/>
      <c r="L626" s="312"/>
      <c r="M626" s="312"/>
      <c r="N626" s="312"/>
      <c r="O626" s="312"/>
      <c r="P626" s="312"/>
      <c r="Q626" s="312"/>
      <c r="R626" s="312"/>
      <c r="S626" s="312"/>
      <c r="T626" s="312"/>
      <c r="U626" s="312"/>
      <c r="V626" s="312"/>
      <c r="W626" s="312"/>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c r="AS626" s="312"/>
      <c r="AT626" s="312"/>
      <c r="AU626" s="312"/>
      <c r="AV626" s="312"/>
    </row>
    <row r="627" spans="1:48">
      <c r="A627" s="371"/>
      <c r="B627" s="312"/>
      <c r="C627" s="312"/>
      <c r="D627" s="312"/>
      <c r="E627" s="370"/>
      <c r="F627" s="312"/>
      <c r="G627" s="312"/>
      <c r="H627" s="312"/>
      <c r="I627" s="312"/>
      <c r="J627" s="312"/>
      <c r="K627" s="312"/>
      <c r="L627" s="312"/>
      <c r="M627" s="312"/>
      <c r="N627" s="312"/>
      <c r="O627" s="312"/>
      <c r="P627" s="312"/>
      <c r="Q627" s="312"/>
      <c r="R627" s="312"/>
      <c r="S627" s="312"/>
      <c r="T627" s="312"/>
      <c r="U627" s="312"/>
      <c r="V627" s="312"/>
      <c r="W627" s="312"/>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c r="AS627" s="312"/>
      <c r="AT627" s="312"/>
      <c r="AU627" s="312"/>
      <c r="AV627" s="312"/>
    </row>
    <row r="628" spans="1:48">
      <c r="A628" s="371"/>
      <c r="B628" s="312"/>
      <c r="C628" s="312"/>
      <c r="D628" s="312"/>
      <c r="E628" s="370"/>
      <c r="F628" s="312"/>
      <c r="G628" s="312"/>
      <c r="H628" s="312"/>
      <c r="I628" s="312"/>
      <c r="J628" s="312"/>
      <c r="K628" s="312"/>
      <c r="L628" s="312"/>
      <c r="M628" s="312"/>
      <c r="N628" s="312"/>
      <c r="O628" s="312"/>
      <c r="P628" s="312"/>
      <c r="Q628" s="312"/>
      <c r="R628" s="312"/>
      <c r="S628" s="312"/>
      <c r="T628" s="312"/>
      <c r="U628" s="312"/>
      <c r="V628" s="312"/>
      <c r="W628" s="312"/>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c r="AS628" s="312"/>
      <c r="AT628" s="312"/>
      <c r="AU628" s="312"/>
      <c r="AV628" s="312"/>
    </row>
    <row r="629" spans="1:48">
      <c r="A629" s="371"/>
      <c r="B629" s="312"/>
      <c r="C629" s="312"/>
      <c r="D629" s="312"/>
      <c r="E629" s="370"/>
      <c r="F629" s="312"/>
      <c r="G629" s="312"/>
      <c r="H629" s="312"/>
      <c r="I629" s="312"/>
      <c r="J629" s="312"/>
      <c r="K629" s="312"/>
      <c r="L629" s="312"/>
      <c r="M629" s="312"/>
      <c r="N629" s="312"/>
      <c r="O629" s="312"/>
      <c r="P629" s="312"/>
      <c r="Q629" s="312"/>
      <c r="R629" s="312"/>
      <c r="S629" s="312"/>
      <c r="T629" s="312"/>
      <c r="U629" s="312"/>
      <c r="V629" s="312"/>
      <c r="W629" s="312"/>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c r="AS629" s="312"/>
      <c r="AT629" s="312"/>
      <c r="AU629" s="312"/>
      <c r="AV629" s="312"/>
    </row>
    <row r="630" spans="1:48">
      <c r="A630" s="371"/>
      <c r="B630" s="312"/>
      <c r="C630" s="312"/>
      <c r="D630" s="312"/>
      <c r="E630" s="370"/>
      <c r="F630" s="312"/>
      <c r="G630" s="312"/>
      <c r="H630" s="312"/>
      <c r="I630" s="312"/>
      <c r="J630" s="312"/>
      <c r="K630" s="312"/>
      <c r="L630" s="312"/>
      <c r="M630" s="312"/>
      <c r="N630" s="312"/>
      <c r="O630" s="312"/>
      <c r="P630" s="312"/>
      <c r="Q630" s="312"/>
      <c r="R630" s="312"/>
      <c r="S630" s="312"/>
      <c r="T630" s="312"/>
      <c r="U630" s="312"/>
      <c r="V630" s="312"/>
      <c r="W630" s="312"/>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c r="AS630" s="312"/>
      <c r="AT630" s="312"/>
      <c r="AU630" s="312"/>
      <c r="AV630" s="312"/>
    </row>
    <row r="631" spans="1:48">
      <c r="A631" s="371"/>
      <c r="B631" s="312"/>
      <c r="C631" s="312"/>
      <c r="D631" s="312"/>
      <c r="E631" s="370"/>
      <c r="F631" s="312"/>
      <c r="G631" s="312"/>
      <c r="H631" s="312"/>
      <c r="I631" s="312"/>
      <c r="J631" s="312"/>
      <c r="K631" s="312"/>
      <c r="L631" s="312"/>
      <c r="M631" s="312"/>
      <c r="N631" s="312"/>
      <c r="O631" s="312"/>
      <c r="P631" s="312"/>
      <c r="Q631" s="312"/>
      <c r="R631" s="312"/>
      <c r="S631" s="312"/>
      <c r="T631" s="312"/>
      <c r="U631" s="312"/>
      <c r="V631" s="312"/>
      <c r="W631" s="312"/>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c r="AS631" s="312"/>
      <c r="AT631" s="312"/>
      <c r="AU631" s="312"/>
      <c r="AV631" s="312"/>
    </row>
    <row r="632" spans="1:48">
      <c r="A632" s="371"/>
      <c r="B632" s="312"/>
      <c r="C632" s="312"/>
      <c r="D632" s="312"/>
      <c r="E632" s="370"/>
      <c r="F632" s="312"/>
      <c r="G632" s="312"/>
      <c r="H632" s="312"/>
      <c r="I632" s="312"/>
      <c r="J632" s="312"/>
      <c r="K632" s="312"/>
      <c r="L632" s="312"/>
      <c r="M632" s="312"/>
      <c r="N632" s="312"/>
      <c r="O632" s="312"/>
      <c r="P632" s="312"/>
      <c r="Q632" s="312"/>
      <c r="R632" s="312"/>
      <c r="S632" s="312"/>
      <c r="T632" s="312"/>
      <c r="U632" s="312"/>
      <c r="V632" s="312"/>
      <c r="W632" s="312"/>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c r="AS632" s="312"/>
      <c r="AT632" s="312"/>
      <c r="AU632" s="312"/>
      <c r="AV632" s="312"/>
    </row>
    <row r="633" spans="1:48">
      <c r="A633" s="371"/>
      <c r="B633" s="312"/>
      <c r="C633" s="312"/>
      <c r="D633" s="312"/>
      <c r="E633" s="370"/>
      <c r="F633" s="312"/>
      <c r="G633" s="312"/>
      <c r="H633" s="312"/>
      <c r="I633" s="312"/>
      <c r="J633" s="312"/>
      <c r="K633" s="312"/>
      <c r="L633" s="312"/>
      <c r="M633" s="312"/>
      <c r="N633" s="312"/>
      <c r="O633" s="312"/>
      <c r="P633" s="312"/>
      <c r="Q633" s="312"/>
      <c r="R633" s="312"/>
      <c r="S633" s="312"/>
      <c r="T633" s="312"/>
      <c r="U633" s="312"/>
      <c r="V633" s="312"/>
      <c r="W633" s="312"/>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c r="AS633" s="312"/>
      <c r="AT633" s="312"/>
      <c r="AU633" s="312"/>
      <c r="AV633" s="312"/>
    </row>
    <row r="634" spans="1:48">
      <c r="A634" s="371"/>
      <c r="B634" s="312"/>
      <c r="C634" s="312"/>
      <c r="D634" s="312"/>
      <c r="E634" s="370"/>
      <c r="F634" s="312"/>
      <c r="G634" s="312"/>
      <c r="H634" s="312"/>
      <c r="I634" s="312"/>
      <c r="J634" s="312"/>
      <c r="K634" s="312"/>
      <c r="L634" s="312"/>
      <c r="M634" s="312"/>
      <c r="N634" s="312"/>
      <c r="O634" s="312"/>
      <c r="P634" s="312"/>
      <c r="Q634" s="312"/>
      <c r="R634" s="312"/>
      <c r="S634" s="312"/>
      <c r="T634" s="312"/>
      <c r="U634" s="312"/>
      <c r="V634" s="312"/>
      <c r="W634" s="312"/>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c r="AS634" s="312"/>
      <c r="AT634" s="312"/>
      <c r="AU634" s="312"/>
      <c r="AV634" s="312"/>
    </row>
    <row r="635" spans="1:48">
      <c r="A635" s="371"/>
      <c r="B635" s="312"/>
      <c r="C635" s="312"/>
      <c r="D635" s="312"/>
      <c r="E635" s="370"/>
      <c r="F635" s="312"/>
      <c r="G635" s="312"/>
      <c r="H635" s="312"/>
      <c r="I635" s="312"/>
      <c r="J635" s="312"/>
      <c r="K635" s="312"/>
      <c r="L635" s="312"/>
      <c r="M635" s="312"/>
      <c r="N635" s="312"/>
      <c r="O635" s="312"/>
      <c r="P635" s="312"/>
      <c r="Q635" s="312"/>
      <c r="R635" s="312"/>
      <c r="S635" s="312"/>
      <c r="T635" s="312"/>
      <c r="U635" s="312"/>
      <c r="V635" s="312"/>
      <c r="W635" s="312"/>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c r="AS635" s="312"/>
      <c r="AT635" s="312"/>
      <c r="AU635" s="312"/>
      <c r="AV635" s="312"/>
    </row>
    <row r="636" spans="1:48">
      <c r="A636" s="371"/>
      <c r="B636" s="312"/>
      <c r="C636" s="312"/>
      <c r="D636" s="312"/>
      <c r="E636" s="370"/>
      <c r="F636" s="312"/>
      <c r="G636" s="312"/>
      <c r="H636" s="312"/>
      <c r="I636" s="312"/>
      <c r="J636" s="312"/>
      <c r="K636" s="312"/>
      <c r="L636" s="312"/>
      <c r="M636" s="312"/>
      <c r="N636" s="312"/>
      <c r="O636" s="312"/>
      <c r="P636" s="312"/>
      <c r="Q636" s="312"/>
      <c r="R636" s="312"/>
      <c r="S636" s="312"/>
      <c r="T636" s="312"/>
      <c r="U636" s="312"/>
      <c r="V636" s="312"/>
      <c r="W636" s="312"/>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c r="AS636" s="312"/>
      <c r="AT636" s="312"/>
      <c r="AU636" s="312"/>
      <c r="AV636" s="312"/>
    </row>
    <row r="637" spans="1:48">
      <c r="A637" s="371"/>
      <c r="B637" s="312"/>
      <c r="C637" s="312"/>
      <c r="D637" s="312"/>
      <c r="E637" s="370"/>
      <c r="F637" s="312"/>
      <c r="G637" s="312"/>
      <c r="H637" s="312"/>
      <c r="I637" s="312"/>
      <c r="J637" s="312"/>
      <c r="K637" s="312"/>
      <c r="L637" s="312"/>
      <c r="M637" s="312"/>
      <c r="N637" s="312"/>
      <c r="O637" s="312"/>
      <c r="P637" s="312"/>
      <c r="Q637" s="312"/>
      <c r="R637" s="312"/>
      <c r="S637" s="312"/>
      <c r="T637" s="312"/>
      <c r="U637" s="312"/>
      <c r="V637" s="312"/>
      <c r="W637" s="312"/>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c r="AS637" s="312"/>
      <c r="AT637" s="312"/>
      <c r="AU637" s="312"/>
      <c r="AV637" s="312"/>
    </row>
    <row r="638" spans="1:48">
      <c r="A638" s="371"/>
      <c r="B638" s="312"/>
      <c r="C638" s="312"/>
      <c r="D638" s="312"/>
      <c r="E638" s="370"/>
      <c r="F638" s="312"/>
      <c r="G638" s="312"/>
      <c r="H638" s="312"/>
      <c r="I638" s="312"/>
      <c r="J638" s="312"/>
      <c r="K638" s="312"/>
      <c r="L638" s="312"/>
      <c r="M638" s="312"/>
      <c r="N638" s="312"/>
      <c r="O638" s="312"/>
      <c r="P638" s="312"/>
      <c r="Q638" s="312"/>
      <c r="R638" s="312"/>
      <c r="S638" s="312"/>
      <c r="T638" s="312"/>
      <c r="U638" s="312"/>
      <c r="V638" s="312"/>
      <c r="W638" s="312"/>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c r="AS638" s="312"/>
      <c r="AT638" s="312"/>
      <c r="AU638" s="312"/>
      <c r="AV638" s="312"/>
    </row>
    <row r="639" spans="1:48">
      <c r="A639" s="371"/>
      <c r="B639" s="312"/>
      <c r="C639" s="312"/>
      <c r="D639" s="312"/>
      <c r="E639" s="370"/>
      <c r="F639" s="312"/>
      <c r="G639" s="312"/>
      <c r="H639" s="312"/>
      <c r="I639" s="312"/>
      <c r="J639" s="312"/>
      <c r="K639" s="312"/>
      <c r="L639" s="312"/>
      <c r="M639" s="312"/>
      <c r="N639" s="312"/>
      <c r="O639" s="312"/>
      <c r="P639" s="312"/>
      <c r="Q639" s="312"/>
      <c r="R639" s="312"/>
      <c r="S639" s="312"/>
      <c r="T639" s="312"/>
      <c r="U639" s="312"/>
      <c r="V639" s="312"/>
      <c r="W639" s="312"/>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c r="AS639" s="312"/>
      <c r="AT639" s="312"/>
      <c r="AU639" s="312"/>
      <c r="AV639" s="312"/>
    </row>
    <row r="640" spans="1:48">
      <c r="A640" s="371"/>
      <c r="B640" s="312"/>
      <c r="C640" s="312"/>
      <c r="D640" s="312"/>
      <c r="E640" s="370"/>
      <c r="F640" s="312"/>
      <c r="G640" s="312"/>
      <c r="H640" s="312"/>
      <c r="I640" s="312"/>
      <c r="J640" s="312"/>
      <c r="K640" s="312"/>
      <c r="L640" s="312"/>
      <c r="M640" s="312"/>
      <c r="N640" s="312"/>
      <c r="O640" s="312"/>
      <c r="P640" s="312"/>
      <c r="Q640" s="312"/>
      <c r="R640" s="312"/>
      <c r="S640" s="312"/>
      <c r="T640" s="312"/>
      <c r="U640" s="312"/>
      <c r="V640" s="312"/>
      <c r="W640" s="312"/>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c r="AS640" s="312"/>
      <c r="AT640" s="312"/>
      <c r="AU640" s="312"/>
      <c r="AV640" s="312"/>
    </row>
    <row r="641" spans="1:48">
      <c r="A641" s="371"/>
      <c r="B641" s="312"/>
      <c r="C641" s="312"/>
      <c r="D641" s="312"/>
      <c r="E641" s="370"/>
      <c r="F641" s="312"/>
      <c r="G641" s="312"/>
      <c r="H641" s="312"/>
      <c r="I641" s="312"/>
      <c r="J641" s="312"/>
      <c r="K641" s="312"/>
      <c r="L641" s="312"/>
      <c r="M641" s="312"/>
      <c r="N641" s="312"/>
      <c r="O641" s="312"/>
      <c r="P641" s="312"/>
      <c r="Q641" s="312"/>
      <c r="R641" s="312"/>
      <c r="S641" s="312"/>
      <c r="T641" s="312"/>
      <c r="U641" s="312"/>
      <c r="V641" s="312"/>
      <c r="W641" s="312"/>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c r="AS641" s="312"/>
      <c r="AT641" s="312"/>
      <c r="AU641" s="312"/>
      <c r="AV641" s="312"/>
    </row>
    <row r="642" spans="1:48">
      <c r="A642" s="371"/>
      <c r="B642" s="312"/>
      <c r="C642" s="312"/>
      <c r="D642" s="312"/>
      <c r="E642" s="370"/>
      <c r="F642" s="312"/>
      <c r="G642" s="312"/>
      <c r="H642" s="312"/>
      <c r="I642" s="312"/>
      <c r="J642" s="312"/>
      <c r="K642" s="312"/>
      <c r="L642" s="312"/>
      <c r="M642" s="312"/>
      <c r="N642" s="312"/>
      <c r="O642" s="312"/>
      <c r="P642" s="312"/>
      <c r="Q642" s="312"/>
      <c r="R642" s="312"/>
      <c r="S642" s="312"/>
      <c r="T642" s="312"/>
      <c r="U642" s="312"/>
      <c r="V642" s="312"/>
      <c r="W642" s="312"/>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c r="AS642" s="312"/>
      <c r="AT642" s="312"/>
      <c r="AU642" s="312"/>
      <c r="AV642" s="312"/>
    </row>
    <row r="643" spans="1:48">
      <c r="A643" s="371"/>
      <c r="B643" s="312"/>
      <c r="C643" s="312"/>
      <c r="D643" s="312"/>
      <c r="E643" s="370"/>
      <c r="F643" s="312"/>
      <c r="G643" s="312"/>
      <c r="H643" s="312"/>
      <c r="I643" s="312"/>
      <c r="J643" s="312"/>
      <c r="K643" s="312"/>
      <c r="L643" s="312"/>
      <c r="M643" s="312"/>
      <c r="N643" s="312"/>
      <c r="O643" s="312"/>
      <c r="P643" s="312"/>
      <c r="Q643" s="312"/>
      <c r="R643" s="312"/>
      <c r="S643" s="312"/>
      <c r="T643" s="312"/>
      <c r="U643" s="312"/>
      <c r="V643" s="312"/>
      <c r="W643" s="312"/>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c r="AS643" s="312"/>
      <c r="AT643" s="312"/>
      <c r="AU643" s="312"/>
      <c r="AV643" s="312"/>
    </row>
    <row r="644" spans="1:48">
      <c r="A644" s="371"/>
      <c r="B644" s="312"/>
      <c r="C644" s="312"/>
      <c r="D644" s="312"/>
      <c r="E644" s="370"/>
      <c r="F644" s="312"/>
      <c r="G644" s="312"/>
      <c r="H644" s="312"/>
      <c r="I644" s="312"/>
      <c r="J644" s="312"/>
      <c r="K644" s="312"/>
      <c r="L644" s="312"/>
      <c r="M644" s="312"/>
      <c r="N644" s="312"/>
      <c r="O644" s="312"/>
      <c r="P644" s="312"/>
      <c r="Q644" s="312"/>
      <c r="R644" s="312"/>
      <c r="S644" s="312"/>
      <c r="T644" s="312"/>
      <c r="U644" s="312"/>
      <c r="V644" s="312"/>
      <c r="W644" s="312"/>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c r="AS644" s="312"/>
      <c r="AT644" s="312"/>
      <c r="AU644" s="312"/>
      <c r="AV644" s="312"/>
    </row>
    <row r="645" spans="1:48">
      <c r="A645" s="371"/>
      <c r="B645" s="312"/>
      <c r="C645" s="312"/>
      <c r="D645" s="312"/>
      <c r="E645" s="370"/>
      <c r="F645" s="312"/>
      <c r="G645" s="312"/>
      <c r="H645" s="312"/>
      <c r="I645" s="312"/>
      <c r="J645" s="312"/>
      <c r="K645" s="312"/>
      <c r="L645" s="312"/>
      <c r="M645" s="312"/>
      <c r="N645" s="312"/>
      <c r="O645" s="312"/>
      <c r="P645" s="312"/>
      <c r="Q645" s="312"/>
      <c r="R645" s="312"/>
      <c r="S645" s="312"/>
      <c r="T645" s="312"/>
      <c r="U645" s="312"/>
      <c r="V645" s="312"/>
      <c r="W645" s="312"/>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c r="AS645" s="312"/>
      <c r="AT645" s="312"/>
      <c r="AU645" s="312"/>
      <c r="AV645" s="312"/>
    </row>
    <row r="646" spans="1:48">
      <c r="A646" s="371"/>
      <c r="B646" s="312"/>
      <c r="C646" s="312"/>
      <c r="D646" s="312"/>
      <c r="E646" s="370"/>
      <c r="F646" s="312"/>
      <c r="G646" s="312"/>
      <c r="H646" s="312"/>
      <c r="I646" s="312"/>
      <c r="J646" s="312"/>
      <c r="K646" s="312"/>
      <c r="L646" s="312"/>
      <c r="M646" s="312"/>
      <c r="N646" s="312"/>
      <c r="O646" s="312"/>
      <c r="P646" s="312"/>
      <c r="Q646" s="312"/>
      <c r="R646" s="312"/>
      <c r="S646" s="312"/>
      <c r="T646" s="312"/>
      <c r="U646" s="312"/>
      <c r="V646" s="312"/>
      <c r="W646" s="312"/>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c r="AS646" s="312"/>
      <c r="AT646" s="312"/>
      <c r="AU646" s="312"/>
      <c r="AV646" s="312"/>
    </row>
    <row r="647" spans="1:48">
      <c r="A647" s="371"/>
      <c r="B647" s="312"/>
      <c r="C647" s="312"/>
      <c r="D647" s="312"/>
      <c r="E647" s="370"/>
      <c r="F647" s="312"/>
      <c r="G647" s="312"/>
      <c r="H647" s="312"/>
      <c r="I647" s="312"/>
      <c r="J647" s="312"/>
      <c r="K647" s="312"/>
      <c r="L647" s="312"/>
      <c r="M647" s="312"/>
      <c r="N647" s="312"/>
      <c r="O647" s="312"/>
      <c r="P647" s="312"/>
      <c r="Q647" s="312"/>
      <c r="R647" s="312"/>
      <c r="S647" s="312"/>
      <c r="T647" s="312"/>
      <c r="U647" s="312"/>
      <c r="V647" s="312"/>
      <c r="W647" s="312"/>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c r="AS647" s="312"/>
      <c r="AT647" s="312"/>
      <c r="AU647" s="312"/>
      <c r="AV647" s="312"/>
    </row>
    <row r="648" spans="1:48">
      <c r="A648" s="371"/>
      <c r="B648" s="312"/>
      <c r="C648" s="312"/>
      <c r="D648" s="312"/>
      <c r="E648" s="370"/>
      <c r="F648" s="312"/>
      <c r="G648" s="312"/>
      <c r="H648" s="312"/>
      <c r="I648" s="312"/>
      <c r="J648" s="312"/>
      <c r="K648" s="312"/>
      <c r="L648" s="312"/>
      <c r="M648" s="312"/>
      <c r="N648" s="312"/>
      <c r="O648" s="312"/>
      <c r="P648" s="312"/>
      <c r="Q648" s="312"/>
      <c r="R648" s="312"/>
      <c r="S648" s="312"/>
      <c r="T648" s="312"/>
      <c r="U648" s="312"/>
      <c r="V648" s="312"/>
      <c r="W648" s="312"/>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c r="AS648" s="312"/>
      <c r="AT648" s="312"/>
      <c r="AU648" s="312"/>
      <c r="AV648" s="312"/>
    </row>
    <row r="649" spans="1:48">
      <c r="A649" s="371"/>
      <c r="B649" s="312"/>
      <c r="C649" s="312"/>
      <c r="D649" s="312"/>
      <c r="E649" s="370"/>
      <c r="F649" s="312"/>
      <c r="G649" s="312"/>
      <c r="H649" s="312"/>
      <c r="I649" s="312"/>
      <c r="J649" s="312"/>
      <c r="K649" s="312"/>
      <c r="L649" s="312"/>
      <c r="M649" s="312"/>
      <c r="N649" s="312"/>
      <c r="O649" s="312"/>
      <c r="P649" s="312"/>
      <c r="Q649" s="312"/>
      <c r="R649" s="312"/>
      <c r="S649" s="312"/>
      <c r="T649" s="312"/>
      <c r="U649" s="312"/>
      <c r="V649" s="312"/>
      <c r="W649" s="312"/>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c r="AS649" s="312"/>
      <c r="AT649" s="312"/>
      <c r="AU649" s="312"/>
      <c r="AV649" s="312"/>
    </row>
    <row r="650" spans="1:48">
      <c r="A650" s="371"/>
      <c r="B650" s="312"/>
      <c r="C650" s="312"/>
      <c r="D650" s="312"/>
      <c r="E650" s="370"/>
      <c r="F650" s="312"/>
      <c r="G650" s="312"/>
      <c r="H650" s="312"/>
      <c r="I650" s="312"/>
      <c r="J650" s="312"/>
      <c r="K650" s="312"/>
      <c r="L650" s="312"/>
      <c r="M650" s="312"/>
      <c r="N650" s="312"/>
      <c r="O650" s="312"/>
      <c r="P650" s="312"/>
      <c r="Q650" s="312"/>
      <c r="R650" s="312"/>
      <c r="S650" s="312"/>
      <c r="T650" s="312"/>
      <c r="U650" s="312"/>
      <c r="V650" s="312"/>
      <c r="W650" s="312"/>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c r="AS650" s="312"/>
      <c r="AT650" s="312"/>
      <c r="AU650" s="312"/>
      <c r="AV650" s="312"/>
    </row>
    <row r="651" spans="1:48">
      <c r="A651" s="371"/>
      <c r="B651" s="312"/>
      <c r="C651" s="312"/>
      <c r="D651" s="312"/>
      <c r="E651" s="370"/>
      <c r="F651" s="312"/>
      <c r="G651" s="312"/>
      <c r="H651" s="312"/>
      <c r="I651" s="312"/>
      <c r="J651" s="312"/>
      <c r="K651" s="312"/>
      <c r="L651" s="312"/>
      <c r="M651" s="312"/>
      <c r="N651" s="312"/>
      <c r="O651" s="312"/>
      <c r="P651" s="312"/>
      <c r="Q651" s="312"/>
      <c r="R651" s="312"/>
      <c r="S651" s="312"/>
      <c r="T651" s="312"/>
      <c r="U651" s="312"/>
      <c r="V651" s="312"/>
      <c r="W651" s="312"/>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c r="AS651" s="312"/>
      <c r="AT651" s="312"/>
      <c r="AU651" s="312"/>
      <c r="AV651" s="312"/>
    </row>
    <row r="652" spans="1:48">
      <c r="A652" s="371"/>
      <c r="B652" s="312"/>
      <c r="C652" s="312"/>
      <c r="D652" s="312"/>
      <c r="E652" s="370"/>
      <c r="F652" s="312"/>
      <c r="G652" s="312"/>
      <c r="H652" s="312"/>
      <c r="I652" s="312"/>
      <c r="J652" s="312"/>
      <c r="K652" s="312"/>
      <c r="L652" s="312"/>
      <c r="M652" s="312"/>
      <c r="N652" s="312"/>
      <c r="O652" s="312"/>
      <c r="P652" s="312"/>
      <c r="Q652" s="312"/>
      <c r="R652" s="312"/>
      <c r="S652" s="312"/>
      <c r="T652" s="312"/>
      <c r="U652" s="312"/>
      <c r="V652" s="312"/>
      <c r="W652" s="312"/>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c r="AS652" s="312"/>
      <c r="AT652" s="312"/>
      <c r="AU652" s="312"/>
      <c r="AV652" s="312"/>
    </row>
    <row r="653" spans="1:48">
      <c r="A653" s="371"/>
      <c r="B653" s="312"/>
      <c r="C653" s="312"/>
      <c r="D653" s="312"/>
      <c r="E653" s="370"/>
      <c r="F653" s="312"/>
      <c r="G653" s="312"/>
      <c r="H653" s="312"/>
      <c r="I653" s="312"/>
      <c r="J653" s="312"/>
      <c r="K653" s="312"/>
      <c r="L653" s="312"/>
      <c r="M653" s="312"/>
      <c r="N653" s="312"/>
      <c r="O653" s="312"/>
      <c r="P653" s="312"/>
      <c r="Q653" s="312"/>
      <c r="R653" s="312"/>
      <c r="S653" s="312"/>
      <c r="T653" s="312"/>
      <c r="U653" s="312"/>
      <c r="V653" s="312"/>
      <c r="W653" s="312"/>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c r="AS653" s="312"/>
      <c r="AT653" s="312"/>
      <c r="AU653" s="312"/>
      <c r="AV653" s="312"/>
    </row>
    <row r="654" spans="1:48">
      <c r="A654" s="371"/>
      <c r="B654" s="312"/>
      <c r="C654" s="312"/>
      <c r="D654" s="312"/>
      <c r="E654" s="370"/>
      <c r="F654" s="312"/>
      <c r="G654" s="312"/>
      <c r="H654" s="312"/>
      <c r="I654" s="312"/>
      <c r="J654" s="312"/>
      <c r="K654" s="312"/>
      <c r="L654" s="312"/>
      <c r="M654" s="312"/>
      <c r="N654" s="312"/>
      <c r="O654" s="312"/>
      <c r="P654" s="312"/>
      <c r="Q654" s="312"/>
      <c r="R654" s="312"/>
      <c r="S654" s="312"/>
      <c r="T654" s="312"/>
      <c r="U654" s="312"/>
      <c r="V654" s="312"/>
      <c r="W654" s="312"/>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c r="AS654" s="312"/>
      <c r="AT654" s="312"/>
      <c r="AU654" s="312"/>
      <c r="AV654" s="312"/>
    </row>
    <row r="655" spans="1:48">
      <c r="A655" s="371"/>
      <c r="B655" s="312"/>
      <c r="C655" s="312"/>
      <c r="D655" s="312"/>
      <c r="E655" s="370"/>
      <c r="F655" s="312"/>
      <c r="G655" s="312"/>
      <c r="H655" s="312"/>
      <c r="I655" s="312"/>
      <c r="J655" s="312"/>
      <c r="K655" s="312"/>
      <c r="L655" s="312"/>
      <c r="M655" s="312"/>
      <c r="N655" s="312"/>
      <c r="O655" s="312"/>
      <c r="P655" s="312"/>
      <c r="Q655" s="312"/>
      <c r="R655" s="312"/>
      <c r="S655" s="312"/>
      <c r="T655" s="312"/>
      <c r="U655" s="312"/>
      <c r="V655" s="312"/>
      <c r="W655" s="312"/>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c r="AS655" s="312"/>
      <c r="AT655" s="312"/>
      <c r="AU655" s="312"/>
      <c r="AV655" s="312"/>
    </row>
    <row r="656" spans="1:48">
      <c r="A656" s="371"/>
      <c r="B656" s="312"/>
      <c r="C656" s="312"/>
      <c r="D656" s="312"/>
      <c r="E656" s="370"/>
      <c r="F656" s="312"/>
      <c r="G656" s="312"/>
      <c r="H656" s="312"/>
      <c r="I656" s="312"/>
      <c r="J656" s="312"/>
      <c r="K656" s="312"/>
      <c r="L656" s="312"/>
      <c r="M656" s="312"/>
      <c r="N656" s="312"/>
      <c r="O656" s="312"/>
      <c r="P656" s="312"/>
      <c r="Q656" s="312"/>
      <c r="R656" s="312"/>
      <c r="S656" s="312"/>
      <c r="T656" s="312"/>
      <c r="U656" s="312"/>
      <c r="V656" s="312"/>
      <c r="W656" s="312"/>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c r="AS656" s="312"/>
      <c r="AT656" s="312"/>
      <c r="AU656" s="312"/>
      <c r="AV656" s="312"/>
    </row>
    <row r="657" spans="1:48">
      <c r="A657" s="371"/>
      <c r="B657" s="312"/>
      <c r="C657" s="312"/>
      <c r="D657" s="312"/>
      <c r="E657" s="370"/>
      <c r="F657" s="312"/>
      <c r="G657" s="312"/>
      <c r="H657" s="312"/>
      <c r="I657" s="312"/>
      <c r="J657" s="312"/>
      <c r="K657" s="312"/>
      <c r="L657" s="312"/>
      <c r="M657" s="312"/>
      <c r="N657" s="312"/>
      <c r="O657" s="312"/>
      <c r="P657" s="312"/>
      <c r="Q657" s="312"/>
      <c r="R657" s="312"/>
      <c r="S657" s="312"/>
      <c r="T657" s="312"/>
      <c r="U657" s="312"/>
      <c r="V657" s="312"/>
      <c r="W657" s="312"/>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c r="AS657" s="312"/>
      <c r="AT657" s="312"/>
      <c r="AU657" s="312"/>
      <c r="AV657" s="312"/>
    </row>
    <row r="658" spans="1:48">
      <c r="A658" s="371"/>
      <c r="B658" s="312"/>
      <c r="C658" s="312"/>
      <c r="D658" s="312"/>
      <c r="E658" s="370"/>
      <c r="F658" s="312"/>
      <c r="G658" s="312"/>
      <c r="H658" s="312"/>
      <c r="I658" s="312"/>
      <c r="J658" s="312"/>
      <c r="K658" s="312"/>
      <c r="L658" s="312"/>
      <c r="M658" s="312"/>
      <c r="N658" s="312"/>
      <c r="O658" s="312"/>
      <c r="P658" s="312"/>
      <c r="Q658" s="312"/>
      <c r="R658" s="312"/>
      <c r="S658" s="312"/>
      <c r="T658" s="312"/>
      <c r="U658" s="312"/>
      <c r="V658" s="312"/>
      <c r="W658" s="312"/>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c r="AS658" s="312"/>
      <c r="AT658" s="312"/>
      <c r="AU658" s="312"/>
      <c r="AV658" s="312"/>
    </row>
    <row r="659" spans="1:48">
      <c r="A659" s="371"/>
      <c r="B659" s="312"/>
      <c r="C659" s="312"/>
      <c r="D659" s="312"/>
      <c r="E659" s="370"/>
      <c r="F659" s="312"/>
      <c r="G659" s="312"/>
      <c r="H659" s="312"/>
      <c r="I659" s="312"/>
      <c r="J659" s="312"/>
      <c r="K659" s="312"/>
      <c r="L659" s="312"/>
      <c r="M659" s="312"/>
      <c r="N659" s="312"/>
      <c r="O659" s="312"/>
      <c r="P659" s="312"/>
      <c r="Q659" s="312"/>
      <c r="R659" s="312"/>
      <c r="S659" s="312"/>
      <c r="T659" s="312"/>
      <c r="U659" s="312"/>
      <c r="V659" s="312"/>
      <c r="W659" s="312"/>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c r="AS659" s="312"/>
      <c r="AT659" s="312"/>
      <c r="AU659" s="312"/>
      <c r="AV659" s="312"/>
    </row>
    <row r="660" spans="1:48">
      <c r="A660" s="371"/>
      <c r="B660" s="312"/>
      <c r="C660" s="312"/>
      <c r="D660" s="312"/>
      <c r="E660" s="370"/>
      <c r="F660" s="312"/>
      <c r="G660" s="312"/>
      <c r="H660" s="312"/>
      <c r="I660" s="312"/>
      <c r="J660" s="312"/>
      <c r="K660" s="312"/>
      <c r="L660" s="312"/>
      <c r="M660" s="312"/>
      <c r="N660" s="312"/>
      <c r="O660" s="312"/>
      <c r="P660" s="312"/>
      <c r="Q660" s="312"/>
      <c r="R660" s="312"/>
      <c r="S660" s="312"/>
      <c r="T660" s="312"/>
      <c r="U660" s="312"/>
      <c r="V660" s="312"/>
      <c r="W660" s="312"/>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c r="AS660" s="312"/>
      <c r="AT660" s="312"/>
      <c r="AU660" s="312"/>
      <c r="AV660" s="312"/>
    </row>
    <row r="661" spans="1:48">
      <c r="A661" s="371"/>
      <c r="B661" s="312"/>
      <c r="C661" s="312"/>
      <c r="D661" s="312"/>
      <c r="E661" s="370"/>
      <c r="F661" s="312"/>
      <c r="G661" s="312"/>
      <c r="H661" s="312"/>
      <c r="I661" s="312"/>
      <c r="J661" s="312"/>
      <c r="K661" s="312"/>
      <c r="L661" s="312"/>
      <c r="M661" s="312"/>
      <c r="N661" s="312"/>
      <c r="O661" s="312"/>
      <c r="P661" s="312"/>
      <c r="Q661" s="312"/>
      <c r="R661" s="312"/>
      <c r="S661" s="312"/>
      <c r="T661" s="312"/>
      <c r="U661" s="312"/>
      <c r="V661" s="312"/>
      <c r="W661" s="312"/>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c r="AS661" s="312"/>
      <c r="AT661" s="312"/>
      <c r="AU661" s="312"/>
      <c r="AV661" s="312"/>
    </row>
    <row r="662" spans="1:48">
      <c r="A662" s="371"/>
      <c r="B662" s="312"/>
      <c r="C662" s="312"/>
      <c r="D662" s="312"/>
      <c r="E662" s="370"/>
      <c r="F662" s="312"/>
      <c r="G662" s="312"/>
      <c r="H662" s="312"/>
      <c r="I662" s="312"/>
      <c r="J662" s="312"/>
      <c r="K662" s="312"/>
      <c r="L662" s="312"/>
      <c r="M662" s="312"/>
      <c r="N662" s="312"/>
      <c r="O662" s="312"/>
      <c r="P662" s="312"/>
      <c r="Q662" s="312"/>
      <c r="R662" s="312"/>
      <c r="S662" s="312"/>
      <c r="T662" s="312"/>
      <c r="U662" s="312"/>
      <c r="V662" s="312"/>
      <c r="W662" s="312"/>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c r="AS662" s="312"/>
      <c r="AT662" s="312"/>
      <c r="AU662" s="312"/>
      <c r="AV662" s="312"/>
    </row>
    <row r="663" spans="1:48">
      <c r="A663" s="371"/>
      <c r="B663" s="312"/>
      <c r="C663" s="312"/>
      <c r="D663" s="312"/>
      <c r="E663" s="370"/>
      <c r="F663" s="312"/>
      <c r="G663" s="312"/>
      <c r="H663" s="312"/>
      <c r="I663" s="312"/>
      <c r="J663" s="312"/>
      <c r="K663" s="312"/>
      <c r="L663" s="312"/>
      <c r="M663" s="312"/>
      <c r="N663" s="312"/>
      <c r="O663" s="312"/>
      <c r="P663" s="312"/>
      <c r="Q663" s="312"/>
      <c r="R663" s="312"/>
      <c r="S663" s="312"/>
      <c r="T663" s="312"/>
      <c r="U663" s="312"/>
      <c r="V663" s="312"/>
      <c r="W663" s="312"/>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c r="AS663" s="312"/>
      <c r="AT663" s="312"/>
      <c r="AU663" s="312"/>
      <c r="AV663" s="312"/>
    </row>
    <row r="664" spans="1:48">
      <c r="A664" s="371"/>
      <c r="B664" s="312"/>
      <c r="C664" s="312"/>
      <c r="D664" s="312"/>
      <c r="E664" s="370"/>
      <c r="F664" s="312"/>
      <c r="G664" s="312"/>
      <c r="H664" s="312"/>
      <c r="I664" s="312"/>
      <c r="J664" s="312"/>
      <c r="K664" s="312"/>
      <c r="L664" s="312"/>
      <c r="M664" s="312"/>
      <c r="N664" s="312"/>
      <c r="O664" s="312"/>
      <c r="P664" s="312"/>
      <c r="Q664" s="312"/>
      <c r="R664" s="312"/>
      <c r="S664" s="312"/>
      <c r="T664" s="312"/>
      <c r="U664" s="312"/>
      <c r="V664" s="312"/>
      <c r="W664" s="312"/>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c r="AS664" s="312"/>
      <c r="AT664" s="312"/>
      <c r="AU664" s="312"/>
      <c r="AV664" s="312"/>
    </row>
    <row r="665" spans="1:48">
      <c r="A665" s="371"/>
      <c r="B665" s="312"/>
      <c r="C665" s="312"/>
      <c r="D665" s="312"/>
      <c r="E665" s="370"/>
      <c r="F665" s="312"/>
      <c r="G665" s="312"/>
      <c r="H665" s="312"/>
      <c r="I665" s="312"/>
      <c r="J665" s="312"/>
      <c r="K665" s="312"/>
      <c r="L665" s="312"/>
      <c r="M665" s="312"/>
      <c r="N665" s="312"/>
      <c r="O665" s="312"/>
      <c r="P665" s="312"/>
      <c r="Q665" s="312"/>
      <c r="R665" s="312"/>
      <c r="S665" s="312"/>
      <c r="T665" s="312"/>
      <c r="U665" s="312"/>
      <c r="V665" s="312"/>
      <c r="W665" s="312"/>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c r="AS665" s="312"/>
      <c r="AT665" s="312"/>
      <c r="AU665" s="312"/>
      <c r="AV665" s="312"/>
    </row>
    <row r="666" spans="1:48">
      <c r="A666" s="371"/>
      <c r="B666" s="312"/>
      <c r="C666" s="312"/>
      <c r="D666" s="312"/>
      <c r="E666" s="370"/>
      <c r="F666" s="312"/>
      <c r="G666" s="312"/>
      <c r="H666" s="312"/>
      <c r="I666" s="312"/>
      <c r="J666" s="312"/>
      <c r="K666" s="312"/>
      <c r="L666" s="312"/>
      <c r="M666" s="312"/>
      <c r="N666" s="312"/>
      <c r="O666" s="312"/>
      <c r="P666" s="312"/>
      <c r="Q666" s="312"/>
      <c r="R666" s="312"/>
      <c r="S666" s="312"/>
      <c r="T666" s="312"/>
      <c r="U666" s="312"/>
      <c r="V666" s="312"/>
      <c r="W666" s="312"/>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c r="AS666" s="312"/>
      <c r="AT666" s="312"/>
      <c r="AU666" s="312"/>
      <c r="AV666" s="312"/>
    </row>
    <row r="667" spans="1:48">
      <c r="A667" s="371"/>
      <c r="B667" s="312"/>
      <c r="C667" s="312"/>
      <c r="D667" s="312"/>
      <c r="E667" s="370"/>
      <c r="F667" s="312"/>
      <c r="G667" s="312"/>
      <c r="H667" s="312"/>
      <c r="I667" s="312"/>
      <c r="J667" s="312"/>
      <c r="K667" s="312"/>
      <c r="L667" s="312"/>
      <c r="M667" s="312"/>
      <c r="N667" s="312"/>
      <c r="O667" s="312"/>
      <c r="P667" s="312"/>
      <c r="Q667" s="312"/>
      <c r="R667" s="312"/>
      <c r="S667" s="312"/>
      <c r="T667" s="312"/>
      <c r="U667" s="312"/>
      <c r="V667" s="312"/>
      <c r="W667" s="312"/>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c r="AS667" s="312"/>
      <c r="AT667" s="312"/>
      <c r="AU667" s="312"/>
      <c r="AV667" s="312"/>
    </row>
    <row r="668" spans="1:48">
      <c r="A668" s="371"/>
      <c r="B668" s="312"/>
      <c r="C668" s="312"/>
      <c r="D668" s="312"/>
      <c r="E668" s="370"/>
      <c r="F668" s="312"/>
      <c r="G668" s="312"/>
      <c r="H668" s="312"/>
      <c r="I668" s="312"/>
      <c r="J668" s="312"/>
      <c r="K668" s="312"/>
      <c r="L668" s="312"/>
      <c r="M668" s="312"/>
      <c r="N668" s="312"/>
      <c r="O668" s="312"/>
      <c r="P668" s="312"/>
      <c r="Q668" s="312"/>
      <c r="R668" s="312"/>
      <c r="S668" s="312"/>
      <c r="T668" s="312"/>
      <c r="U668" s="312"/>
      <c r="V668" s="312"/>
      <c r="W668" s="312"/>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c r="AS668" s="312"/>
      <c r="AT668" s="312"/>
      <c r="AU668" s="312"/>
      <c r="AV668" s="312"/>
    </row>
    <row r="669" spans="1:48">
      <c r="A669" s="371"/>
      <c r="B669" s="312"/>
      <c r="C669" s="312"/>
      <c r="D669" s="312"/>
      <c r="E669" s="370"/>
      <c r="F669" s="312"/>
      <c r="G669" s="312"/>
      <c r="H669" s="312"/>
      <c r="I669" s="312"/>
      <c r="J669" s="312"/>
      <c r="K669" s="312"/>
      <c r="L669" s="312"/>
      <c r="M669" s="312"/>
      <c r="N669" s="312"/>
      <c r="O669" s="312"/>
      <c r="P669" s="312"/>
      <c r="Q669" s="312"/>
      <c r="R669" s="312"/>
      <c r="S669" s="312"/>
      <c r="T669" s="312"/>
      <c r="U669" s="312"/>
      <c r="V669" s="312"/>
      <c r="W669" s="312"/>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c r="AS669" s="312"/>
      <c r="AT669" s="312"/>
      <c r="AU669" s="312"/>
      <c r="AV669" s="312"/>
    </row>
    <row r="670" spans="1:48">
      <c r="A670" s="371"/>
      <c r="B670" s="312"/>
      <c r="C670" s="312"/>
      <c r="D670" s="312"/>
      <c r="E670" s="370"/>
      <c r="F670" s="312"/>
      <c r="G670" s="312"/>
      <c r="H670" s="312"/>
      <c r="I670" s="312"/>
      <c r="J670" s="312"/>
      <c r="K670" s="312"/>
      <c r="L670" s="312"/>
      <c r="M670" s="312"/>
      <c r="N670" s="312"/>
      <c r="O670" s="312"/>
      <c r="P670" s="312"/>
      <c r="Q670" s="312"/>
      <c r="R670" s="312"/>
      <c r="S670" s="312"/>
      <c r="T670" s="312"/>
      <c r="U670" s="312"/>
      <c r="V670" s="312"/>
      <c r="W670" s="312"/>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c r="AS670" s="312"/>
      <c r="AT670" s="312"/>
      <c r="AU670" s="312"/>
      <c r="AV670" s="312"/>
    </row>
    <row r="671" spans="1:48">
      <c r="A671" s="371"/>
      <c r="B671" s="312"/>
      <c r="C671" s="312"/>
      <c r="D671" s="312"/>
      <c r="E671" s="370"/>
      <c r="F671" s="312"/>
      <c r="G671" s="312"/>
      <c r="H671" s="312"/>
      <c r="I671" s="312"/>
      <c r="J671" s="312"/>
      <c r="K671" s="312"/>
      <c r="L671" s="312"/>
      <c r="M671" s="312"/>
      <c r="N671" s="312"/>
      <c r="O671" s="312"/>
      <c r="P671" s="312"/>
      <c r="Q671" s="312"/>
      <c r="R671" s="312"/>
      <c r="S671" s="312"/>
      <c r="T671" s="312"/>
      <c r="U671" s="312"/>
      <c r="V671" s="312"/>
      <c r="W671" s="312"/>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c r="AS671" s="312"/>
      <c r="AT671" s="312"/>
      <c r="AU671" s="312"/>
      <c r="AV671" s="312"/>
    </row>
    <row r="672" spans="1:48">
      <c r="A672" s="371"/>
      <c r="B672" s="312"/>
      <c r="C672" s="312"/>
      <c r="D672" s="312"/>
      <c r="E672" s="370"/>
      <c r="F672" s="312"/>
      <c r="G672" s="312"/>
      <c r="H672" s="312"/>
      <c r="I672" s="312"/>
      <c r="J672" s="312"/>
      <c r="K672" s="312"/>
      <c r="L672" s="312"/>
      <c r="M672" s="312"/>
      <c r="N672" s="312"/>
      <c r="O672" s="312"/>
      <c r="P672" s="312"/>
      <c r="Q672" s="312"/>
      <c r="R672" s="312"/>
      <c r="S672" s="312"/>
      <c r="T672" s="312"/>
      <c r="U672" s="312"/>
      <c r="V672" s="312"/>
      <c r="W672" s="312"/>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c r="AS672" s="312"/>
      <c r="AT672" s="312"/>
      <c r="AU672" s="312"/>
      <c r="AV672" s="312"/>
    </row>
    <row r="673" spans="1:48">
      <c r="A673" s="371"/>
      <c r="B673" s="312"/>
      <c r="C673" s="312"/>
      <c r="D673" s="312"/>
      <c r="E673" s="370"/>
      <c r="F673" s="312"/>
      <c r="G673" s="312"/>
      <c r="H673" s="312"/>
      <c r="I673" s="312"/>
      <c r="J673" s="312"/>
      <c r="K673" s="312"/>
      <c r="L673" s="312"/>
      <c r="M673" s="312"/>
      <c r="N673" s="312"/>
      <c r="O673" s="312"/>
      <c r="P673" s="312"/>
      <c r="Q673" s="312"/>
      <c r="R673" s="312"/>
      <c r="S673" s="312"/>
      <c r="T673" s="312"/>
      <c r="U673" s="312"/>
      <c r="V673" s="312"/>
      <c r="W673" s="312"/>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c r="AS673" s="312"/>
      <c r="AT673" s="312"/>
      <c r="AU673" s="312"/>
      <c r="AV673" s="312"/>
    </row>
    <row r="674" spans="1:48">
      <c r="A674" s="371"/>
      <c r="B674" s="312"/>
      <c r="C674" s="312"/>
      <c r="D674" s="312"/>
      <c r="E674" s="370"/>
      <c r="F674" s="312"/>
      <c r="G674" s="312"/>
      <c r="H674" s="312"/>
      <c r="I674" s="312"/>
      <c r="J674" s="312"/>
      <c r="K674" s="312"/>
      <c r="L674" s="312"/>
      <c r="M674" s="312"/>
      <c r="N674" s="312"/>
      <c r="O674" s="312"/>
      <c r="P674" s="312"/>
      <c r="Q674" s="312"/>
      <c r="R674" s="312"/>
      <c r="S674" s="312"/>
      <c r="T674" s="312"/>
      <c r="U674" s="312"/>
      <c r="V674" s="312"/>
      <c r="W674" s="312"/>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c r="AS674" s="312"/>
      <c r="AT674" s="312"/>
      <c r="AU674" s="312"/>
      <c r="AV674" s="312"/>
    </row>
    <row r="675" spans="1:48">
      <c r="A675" s="371"/>
      <c r="B675" s="312"/>
      <c r="C675" s="312"/>
      <c r="D675" s="312"/>
      <c r="E675" s="370"/>
      <c r="F675" s="312"/>
      <c r="G675" s="312"/>
      <c r="H675" s="312"/>
      <c r="I675" s="312"/>
      <c r="J675" s="312"/>
      <c r="K675" s="312"/>
      <c r="L675" s="312"/>
      <c r="M675" s="312"/>
      <c r="N675" s="312"/>
      <c r="O675" s="312"/>
      <c r="P675" s="312"/>
      <c r="Q675" s="312"/>
      <c r="R675" s="312"/>
      <c r="S675" s="312"/>
      <c r="T675" s="312"/>
      <c r="U675" s="312"/>
      <c r="V675" s="312"/>
      <c r="W675" s="312"/>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c r="AS675" s="312"/>
      <c r="AT675" s="312"/>
      <c r="AU675" s="312"/>
      <c r="AV675" s="312"/>
    </row>
    <row r="676" spans="1:48">
      <c r="A676" s="371"/>
      <c r="B676" s="312"/>
      <c r="C676" s="312"/>
      <c r="D676" s="312"/>
      <c r="E676" s="370"/>
      <c r="F676" s="312"/>
      <c r="G676" s="312"/>
      <c r="H676" s="312"/>
      <c r="I676" s="312"/>
      <c r="J676" s="312"/>
      <c r="K676" s="312"/>
      <c r="L676" s="312"/>
      <c r="M676" s="312"/>
      <c r="N676" s="312"/>
      <c r="O676" s="312"/>
      <c r="P676" s="312"/>
      <c r="Q676" s="312"/>
      <c r="R676" s="312"/>
      <c r="S676" s="312"/>
      <c r="T676" s="312"/>
      <c r="U676" s="312"/>
      <c r="V676" s="312"/>
      <c r="W676" s="312"/>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c r="AS676" s="312"/>
      <c r="AT676" s="312"/>
      <c r="AU676" s="312"/>
      <c r="AV676" s="312"/>
    </row>
    <row r="677" spans="1:48">
      <c r="A677" s="371"/>
      <c r="B677" s="312"/>
      <c r="C677" s="312"/>
      <c r="D677" s="312"/>
      <c r="E677" s="370"/>
      <c r="F677" s="312"/>
      <c r="G677" s="312"/>
      <c r="H677" s="312"/>
      <c r="I677" s="312"/>
      <c r="J677" s="312"/>
      <c r="K677" s="312"/>
      <c r="L677" s="312"/>
      <c r="M677" s="312"/>
      <c r="N677" s="312"/>
      <c r="O677" s="312"/>
      <c r="P677" s="312"/>
      <c r="Q677" s="312"/>
      <c r="R677" s="312"/>
      <c r="S677" s="312"/>
      <c r="T677" s="312"/>
      <c r="U677" s="312"/>
      <c r="V677" s="312"/>
      <c r="W677" s="312"/>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c r="AS677" s="312"/>
      <c r="AT677" s="312"/>
      <c r="AU677" s="312"/>
      <c r="AV677" s="312"/>
    </row>
    <row r="678" spans="1:48">
      <c r="A678" s="371"/>
      <c r="B678" s="312"/>
      <c r="C678" s="312"/>
      <c r="D678" s="312"/>
      <c r="E678" s="370"/>
      <c r="F678" s="312"/>
      <c r="G678" s="312"/>
      <c r="H678" s="312"/>
      <c r="I678" s="312"/>
      <c r="J678" s="312"/>
      <c r="K678" s="312"/>
      <c r="L678" s="312"/>
      <c r="M678" s="312"/>
      <c r="N678" s="312"/>
      <c r="O678" s="312"/>
      <c r="P678" s="312"/>
      <c r="Q678" s="312"/>
      <c r="R678" s="312"/>
      <c r="S678" s="312"/>
      <c r="T678" s="312"/>
      <c r="U678" s="312"/>
      <c r="V678" s="312"/>
      <c r="W678" s="312"/>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c r="AS678" s="312"/>
      <c r="AT678" s="312"/>
      <c r="AU678" s="312"/>
      <c r="AV678" s="312"/>
    </row>
    <row r="679" spans="1:48">
      <c r="A679" s="371"/>
      <c r="B679" s="312"/>
      <c r="C679" s="312"/>
      <c r="D679" s="312"/>
      <c r="E679" s="370"/>
      <c r="F679" s="312"/>
      <c r="G679" s="312"/>
      <c r="H679" s="312"/>
      <c r="I679" s="312"/>
      <c r="J679" s="312"/>
      <c r="K679" s="312"/>
      <c r="L679" s="312"/>
      <c r="M679" s="312"/>
      <c r="N679" s="312"/>
      <c r="O679" s="312"/>
      <c r="P679" s="312"/>
      <c r="Q679" s="312"/>
      <c r="R679" s="312"/>
      <c r="S679" s="312"/>
      <c r="T679" s="312"/>
      <c r="U679" s="312"/>
      <c r="V679" s="312"/>
      <c r="W679" s="312"/>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c r="AS679" s="312"/>
      <c r="AT679" s="312"/>
      <c r="AU679" s="312"/>
      <c r="AV679" s="312"/>
    </row>
    <row r="680" spans="1:48">
      <c r="A680" s="371"/>
      <c r="B680" s="312"/>
      <c r="C680" s="312"/>
      <c r="D680" s="312"/>
      <c r="E680" s="370"/>
      <c r="F680" s="312"/>
      <c r="G680" s="312"/>
      <c r="H680" s="312"/>
      <c r="I680" s="312"/>
      <c r="J680" s="312"/>
      <c r="K680" s="312"/>
      <c r="L680" s="312"/>
      <c r="M680" s="312"/>
      <c r="N680" s="312"/>
      <c r="O680" s="312"/>
      <c r="P680" s="312"/>
      <c r="Q680" s="312"/>
      <c r="R680" s="312"/>
      <c r="S680" s="312"/>
      <c r="T680" s="312"/>
      <c r="U680" s="312"/>
      <c r="V680" s="312"/>
      <c r="W680" s="312"/>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c r="AS680" s="312"/>
      <c r="AT680" s="312"/>
      <c r="AU680" s="312"/>
      <c r="AV680" s="312"/>
    </row>
    <row r="681" spans="1:48">
      <c r="A681" s="371"/>
      <c r="B681" s="312"/>
      <c r="C681" s="312"/>
      <c r="D681" s="312"/>
      <c r="E681" s="370"/>
      <c r="F681" s="312"/>
      <c r="G681" s="312"/>
      <c r="H681" s="312"/>
      <c r="I681" s="312"/>
      <c r="J681" s="312"/>
      <c r="K681" s="312"/>
      <c r="L681" s="312"/>
      <c r="M681" s="312"/>
      <c r="N681" s="312"/>
      <c r="O681" s="312"/>
      <c r="P681" s="312"/>
      <c r="Q681" s="312"/>
      <c r="R681" s="312"/>
      <c r="S681" s="312"/>
      <c r="T681" s="312"/>
      <c r="U681" s="312"/>
      <c r="V681" s="312"/>
      <c r="W681" s="312"/>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c r="AS681" s="312"/>
      <c r="AT681" s="312"/>
      <c r="AU681" s="312"/>
      <c r="AV681" s="312"/>
    </row>
    <row r="682" spans="1:48">
      <c r="A682" s="371"/>
      <c r="B682" s="312"/>
      <c r="C682" s="312"/>
      <c r="D682" s="312"/>
      <c r="E682" s="370"/>
      <c r="F682" s="312"/>
      <c r="G682" s="312"/>
      <c r="H682" s="312"/>
      <c r="I682" s="312"/>
      <c r="J682" s="312"/>
      <c r="K682" s="312"/>
      <c r="L682" s="312"/>
      <c r="M682" s="312"/>
      <c r="N682" s="312"/>
      <c r="O682" s="312"/>
      <c r="P682" s="312"/>
      <c r="Q682" s="312"/>
      <c r="R682" s="312"/>
      <c r="S682" s="312"/>
      <c r="T682" s="312"/>
      <c r="U682" s="312"/>
      <c r="V682" s="312"/>
      <c r="W682" s="312"/>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c r="AS682" s="312"/>
      <c r="AT682" s="312"/>
      <c r="AU682" s="312"/>
      <c r="AV682" s="312"/>
    </row>
    <row r="683" spans="1:48">
      <c r="A683" s="371"/>
      <c r="B683" s="312"/>
      <c r="C683" s="312"/>
      <c r="D683" s="312"/>
      <c r="E683" s="370"/>
      <c r="F683" s="312"/>
      <c r="G683" s="312"/>
      <c r="H683" s="312"/>
      <c r="I683" s="312"/>
      <c r="J683" s="312"/>
      <c r="K683" s="312"/>
      <c r="L683" s="312"/>
      <c r="M683" s="312"/>
      <c r="N683" s="312"/>
      <c r="O683" s="312"/>
      <c r="P683" s="312"/>
      <c r="Q683" s="312"/>
      <c r="R683" s="312"/>
      <c r="S683" s="312"/>
      <c r="T683" s="312"/>
      <c r="U683" s="312"/>
      <c r="V683" s="312"/>
      <c r="W683" s="312"/>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c r="AS683" s="312"/>
      <c r="AT683" s="312"/>
      <c r="AU683" s="312"/>
      <c r="AV683" s="312"/>
    </row>
    <row r="684" spans="1:48">
      <c r="A684" s="371"/>
      <c r="B684" s="312"/>
      <c r="C684" s="312"/>
      <c r="D684" s="312"/>
      <c r="E684" s="370"/>
      <c r="F684" s="312"/>
      <c r="G684" s="312"/>
      <c r="H684" s="312"/>
      <c r="I684" s="312"/>
      <c r="J684" s="312"/>
      <c r="K684" s="312"/>
      <c r="L684" s="312"/>
      <c r="M684" s="312"/>
      <c r="N684" s="312"/>
      <c r="O684" s="312"/>
      <c r="P684" s="312"/>
      <c r="Q684" s="312"/>
      <c r="R684" s="312"/>
      <c r="S684" s="312"/>
      <c r="T684" s="312"/>
      <c r="U684" s="312"/>
      <c r="V684" s="312"/>
      <c r="W684" s="312"/>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c r="AS684" s="312"/>
      <c r="AT684" s="312"/>
      <c r="AU684" s="312"/>
      <c r="AV684" s="312"/>
    </row>
    <row r="685" spans="1:48">
      <c r="A685" s="371"/>
      <c r="B685" s="312"/>
      <c r="C685" s="312"/>
      <c r="D685" s="312"/>
      <c r="E685" s="370"/>
      <c r="F685" s="312"/>
      <c r="G685" s="312"/>
      <c r="H685" s="312"/>
      <c r="I685" s="312"/>
      <c r="J685" s="312"/>
      <c r="K685" s="312"/>
      <c r="L685" s="312"/>
      <c r="M685" s="312"/>
      <c r="N685" s="312"/>
      <c r="O685" s="312"/>
      <c r="P685" s="312"/>
      <c r="Q685" s="312"/>
      <c r="R685" s="312"/>
      <c r="S685" s="312"/>
      <c r="T685" s="312"/>
      <c r="U685" s="312"/>
      <c r="V685" s="312"/>
      <c r="W685" s="312"/>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c r="AS685" s="312"/>
      <c r="AT685" s="312"/>
      <c r="AU685" s="312"/>
      <c r="AV685" s="312"/>
    </row>
    <row r="686" spans="1:48">
      <c r="A686" s="371"/>
      <c r="B686" s="312"/>
      <c r="C686" s="312"/>
      <c r="D686" s="312"/>
      <c r="E686" s="370"/>
      <c r="F686" s="312"/>
      <c r="G686" s="312"/>
      <c r="H686" s="312"/>
      <c r="I686" s="312"/>
      <c r="J686" s="312"/>
      <c r="K686" s="312"/>
      <c r="L686" s="312"/>
      <c r="M686" s="312"/>
      <c r="N686" s="312"/>
      <c r="O686" s="312"/>
      <c r="P686" s="312"/>
      <c r="Q686" s="312"/>
      <c r="R686" s="312"/>
      <c r="S686" s="312"/>
      <c r="T686" s="312"/>
      <c r="U686" s="312"/>
      <c r="V686" s="312"/>
      <c r="W686" s="312"/>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c r="AS686" s="312"/>
      <c r="AT686" s="312"/>
      <c r="AU686" s="312"/>
      <c r="AV686" s="312"/>
    </row>
    <row r="687" spans="1:48">
      <c r="A687" s="371"/>
      <c r="B687" s="312"/>
      <c r="C687" s="312"/>
      <c r="D687" s="312"/>
      <c r="E687" s="370"/>
      <c r="F687" s="312"/>
      <c r="G687" s="312"/>
      <c r="H687" s="312"/>
      <c r="I687" s="312"/>
      <c r="J687" s="312"/>
      <c r="K687" s="312"/>
      <c r="L687" s="312"/>
      <c r="M687" s="312"/>
      <c r="N687" s="312"/>
      <c r="O687" s="312"/>
      <c r="P687" s="312"/>
      <c r="Q687" s="312"/>
      <c r="R687" s="312"/>
      <c r="S687" s="312"/>
      <c r="T687" s="312"/>
      <c r="U687" s="312"/>
      <c r="V687" s="312"/>
      <c r="W687" s="312"/>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c r="AS687" s="312"/>
      <c r="AT687" s="312"/>
      <c r="AU687" s="312"/>
      <c r="AV687" s="312"/>
    </row>
    <row r="688" spans="1:48">
      <c r="A688" s="371"/>
      <c r="B688" s="312"/>
      <c r="C688" s="312"/>
      <c r="D688" s="312"/>
      <c r="E688" s="370"/>
      <c r="F688" s="312"/>
      <c r="G688" s="312"/>
      <c r="H688" s="312"/>
      <c r="I688" s="312"/>
      <c r="J688" s="312"/>
      <c r="K688" s="312"/>
      <c r="L688" s="312"/>
      <c r="M688" s="312"/>
      <c r="N688" s="312"/>
      <c r="O688" s="312"/>
      <c r="P688" s="312"/>
      <c r="Q688" s="312"/>
      <c r="R688" s="312"/>
      <c r="S688" s="312"/>
      <c r="T688" s="312"/>
      <c r="U688" s="312"/>
      <c r="V688" s="312"/>
      <c r="W688" s="312"/>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c r="AS688" s="312"/>
      <c r="AT688" s="312"/>
      <c r="AU688" s="312"/>
      <c r="AV688" s="312"/>
    </row>
    <row r="689" spans="1:48">
      <c r="A689" s="371"/>
      <c r="B689" s="312"/>
      <c r="C689" s="312"/>
      <c r="D689" s="312"/>
      <c r="E689" s="370"/>
      <c r="F689" s="312"/>
      <c r="G689" s="312"/>
      <c r="H689" s="312"/>
      <c r="I689" s="312"/>
      <c r="J689" s="312"/>
      <c r="K689" s="312"/>
      <c r="L689" s="312"/>
      <c r="M689" s="312"/>
      <c r="N689" s="312"/>
      <c r="O689" s="312"/>
      <c r="P689" s="312"/>
      <c r="Q689" s="312"/>
      <c r="R689" s="312"/>
      <c r="S689" s="312"/>
      <c r="T689" s="312"/>
      <c r="U689" s="312"/>
      <c r="V689" s="312"/>
      <c r="W689" s="312"/>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c r="AS689" s="312"/>
      <c r="AT689" s="312"/>
      <c r="AU689" s="312"/>
      <c r="AV689" s="312"/>
    </row>
    <row r="690" spans="1:48">
      <c r="A690" s="371"/>
      <c r="B690" s="312"/>
      <c r="C690" s="312"/>
      <c r="D690" s="312"/>
      <c r="E690" s="370"/>
      <c r="F690" s="312"/>
      <c r="G690" s="312"/>
      <c r="H690" s="312"/>
      <c r="I690" s="312"/>
      <c r="J690" s="312"/>
      <c r="K690" s="312"/>
      <c r="L690" s="312"/>
      <c r="M690" s="312"/>
      <c r="N690" s="312"/>
      <c r="O690" s="312"/>
      <c r="P690" s="312"/>
      <c r="Q690" s="312"/>
      <c r="R690" s="312"/>
      <c r="S690" s="312"/>
      <c r="T690" s="312"/>
      <c r="U690" s="312"/>
      <c r="V690" s="312"/>
      <c r="W690" s="312"/>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c r="AS690" s="312"/>
      <c r="AT690" s="312"/>
      <c r="AU690" s="312"/>
      <c r="AV690" s="312"/>
    </row>
    <row r="691" spans="1:48">
      <c r="A691" s="371"/>
      <c r="B691" s="312"/>
      <c r="C691" s="312"/>
      <c r="D691" s="312"/>
      <c r="E691" s="370"/>
      <c r="F691" s="312"/>
      <c r="G691" s="312"/>
      <c r="H691" s="312"/>
      <c r="I691" s="312"/>
      <c r="J691" s="312"/>
      <c r="K691" s="312"/>
      <c r="L691" s="312"/>
      <c r="M691" s="312"/>
      <c r="N691" s="312"/>
      <c r="O691" s="312"/>
      <c r="P691" s="312"/>
      <c r="Q691" s="312"/>
      <c r="R691" s="312"/>
      <c r="S691" s="312"/>
      <c r="T691" s="312"/>
      <c r="U691" s="312"/>
      <c r="V691" s="312"/>
      <c r="W691" s="312"/>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c r="AS691" s="312"/>
      <c r="AT691" s="312"/>
      <c r="AU691" s="312"/>
      <c r="AV691" s="312"/>
    </row>
    <row r="692" spans="1:48">
      <c r="A692" s="371"/>
      <c r="B692" s="312"/>
      <c r="C692" s="312"/>
      <c r="D692" s="312"/>
      <c r="E692" s="370"/>
      <c r="F692" s="312"/>
      <c r="G692" s="312"/>
      <c r="H692" s="312"/>
      <c r="I692" s="312"/>
      <c r="J692" s="312"/>
      <c r="K692" s="312"/>
      <c r="L692" s="312"/>
      <c r="M692" s="312"/>
      <c r="N692" s="312"/>
      <c r="O692" s="312"/>
      <c r="P692" s="312"/>
      <c r="Q692" s="312"/>
      <c r="R692" s="312"/>
      <c r="S692" s="312"/>
      <c r="T692" s="312"/>
      <c r="U692" s="312"/>
      <c r="V692" s="312"/>
      <c r="W692" s="312"/>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c r="AS692" s="312"/>
      <c r="AT692" s="312"/>
      <c r="AU692" s="312"/>
      <c r="AV692" s="312"/>
    </row>
    <row r="693" spans="1:48">
      <c r="A693" s="371"/>
      <c r="B693" s="312"/>
      <c r="C693" s="312"/>
      <c r="D693" s="312"/>
      <c r="E693" s="370"/>
      <c r="F693" s="312"/>
      <c r="G693" s="312"/>
      <c r="H693" s="312"/>
      <c r="I693" s="312"/>
      <c r="J693" s="312"/>
      <c r="K693" s="312"/>
      <c r="L693" s="312"/>
      <c r="M693" s="312"/>
      <c r="N693" s="312"/>
      <c r="O693" s="312"/>
      <c r="P693" s="312"/>
      <c r="Q693" s="312"/>
      <c r="R693" s="312"/>
      <c r="S693" s="312"/>
      <c r="T693" s="312"/>
      <c r="U693" s="312"/>
      <c r="V693" s="312"/>
      <c r="W693" s="312"/>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c r="AS693" s="312"/>
      <c r="AT693" s="312"/>
      <c r="AU693" s="312"/>
      <c r="AV693" s="312"/>
    </row>
    <row r="694" spans="1:48">
      <c r="A694" s="371"/>
      <c r="B694" s="312"/>
      <c r="C694" s="312"/>
      <c r="D694" s="312"/>
      <c r="E694" s="370"/>
      <c r="F694" s="312"/>
      <c r="G694" s="312"/>
      <c r="H694" s="312"/>
      <c r="I694" s="312"/>
      <c r="J694" s="312"/>
      <c r="K694" s="312"/>
      <c r="L694" s="312"/>
      <c r="M694" s="312"/>
      <c r="N694" s="312"/>
      <c r="O694" s="312"/>
      <c r="P694" s="312"/>
      <c r="Q694" s="312"/>
      <c r="R694" s="312"/>
      <c r="S694" s="312"/>
      <c r="T694" s="312"/>
      <c r="U694" s="312"/>
      <c r="V694" s="312"/>
      <c r="W694" s="312"/>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c r="AS694" s="312"/>
      <c r="AT694" s="312"/>
      <c r="AU694" s="312"/>
      <c r="AV694" s="312"/>
    </row>
    <row r="695" spans="1:48">
      <c r="A695" s="371"/>
      <c r="B695" s="312"/>
      <c r="C695" s="312"/>
      <c r="D695" s="312"/>
      <c r="E695" s="370"/>
      <c r="F695" s="312"/>
      <c r="G695" s="312"/>
      <c r="H695" s="312"/>
      <c r="I695" s="312"/>
      <c r="J695" s="312"/>
      <c r="K695" s="312"/>
      <c r="L695" s="312"/>
      <c r="M695" s="312"/>
      <c r="N695" s="312"/>
      <c r="O695" s="312"/>
      <c r="P695" s="312"/>
      <c r="Q695" s="312"/>
      <c r="R695" s="312"/>
      <c r="S695" s="312"/>
      <c r="T695" s="312"/>
      <c r="U695" s="312"/>
      <c r="V695" s="312"/>
      <c r="W695" s="312"/>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c r="AS695" s="312"/>
      <c r="AT695" s="312"/>
      <c r="AU695" s="312"/>
      <c r="AV695" s="312"/>
    </row>
    <row r="696" spans="1:48">
      <c r="A696" s="371"/>
      <c r="B696" s="312"/>
      <c r="C696" s="312"/>
      <c r="D696" s="312"/>
      <c r="E696" s="370"/>
      <c r="F696" s="312"/>
      <c r="G696" s="312"/>
      <c r="H696" s="312"/>
      <c r="I696" s="312"/>
      <c r="J696" s="312"/>
      <c r="K696" s="312"/>
      <c r="L696" s="312"/>
      <c r="M696" s="312"/>
      <c r="N696" s="312"/>
      <c r="O696" s="312"/>
      <c r="P696" s="312"/>
      <c r="Q696" s="312"/>
      <c r="R696" s="312"/>
      <c r="S696" s="312"/>
      <c r="T696" s="312"/>
      <c r="U696" s="312"/>
      <c r="V696" s="312"/>
      <c r="W696" s="312"/>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c r="AS696" s="312"/>
      <c r="AT696" s="312"/>
      <c r="AU696" s="312"/>
      <c r="AV696" s="312"/>
    </row>
    <row r="697" spans="1:48">
      <c r="A697" s="371"/>
      <c r="B697" s="312"/>
      <c r="C697" s="312"/>
      <c r="D697" s="312"/>
      <c r="E697" s="370"/>
      <c r="F697" s="312"/>
      <c r="G697" s="312"/>
      <c r="H697" s="312"/>
      <c r="I697" s="312"/>
      <c r="J697" s="312"/>
      <c r="K697" s="312"/>
      <c r="L697" s="312"/>
      <c r="M697" s="312"/>
      <c r="N697" s="312"/>
      <c r="O697" s="312"/>
      <c r="P697" s="312"/>
      <c r="Q697" s="312"/>
      <c r="R697" s="312"/>
      <c r="S697" s="312"/>
      <c r="T697" s="312"/>
      <c r="U697" s="312"/>
      <c r="V697" s="312"/>
      <c r="W697" s="312"/>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c r="AS697" s="312"/>
      <c r="AT697" s="312"/>
      <c r="AU697" s="312"/>
      <c r="AV697" s="312"/>
    </row>
    <row r="698" spans="1:48">
      <c r="A698" s="371"/>
      <c r="B698" s="312"/>
      <c r="C698" s="312"/>
      <c r="D698" s="312"/>
      <c r="E698" s="370"/>
      <c r="F698" s="312"/>
      <c r="G698" s="312"/>
      <c r="H698" s="312"/>
      <c r="I698" s="312"/>
      <c r="J698" s="312"/>
      <c r="K698" s="312"/>
      <c r="L698" s="312"/>
      <c r="M698" s="312"/>
      <c r="N698" s="312"/>
      <c r="O698" s="312"/>
      <c r="P698" s="312"/>
      <c r="Q698" s="312"/>
      <c r="R698" s="312"/>
      <c r="S698" s="312"/>
      <c r="T698" s="312"/>
      <c r="U698" s="312"/>
      <c r="V698" s="312"/>
      <c r="W698" s="312"/>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c r="AS698" s="312"/>
      <c r="AT698" s="312"/>
      <c r="AU698" s="312"/>
      <c r="AV698" s="312"/>
    </row>
    <row r="699" spans="1:48">
      <c r="A699" s="371"/>
      <c r="B699" s="312"/>
      <c r="C699" s="312"/>
      <c r="D699" s="312"/>
      <c r="E699" s="370"/>
      <c r="F699" s="312"/>
      <c r="G699" s="312"/>
      <c r="H699" s="312"/>
      <c r="I699" s="312"/>
      <c r="J699" s="312"/>
      <c r="K699" s="312"/>
      <c r="L699" s="312"/>
      <c r="M699" s="312"/>
      <c r="N699" s="312"/>
      <c r="O699" s="312"/>
      <c r="P699" s="312"/>
      <c r="Q699" s="312"/>
      <c r="R699" s="312"/>
      <c r="S699" s="312"/>
      <c r="T699" s="312"/>
      <c r="U699" s="312"/>
      <c r="V699" s="312"/>
      <c r="W699" s="312"/>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c r="AS699" s="312"/>
      <c r="AT699" s="312"/>
      <c r="AU699" s="312"/>
      <c r="AV699" s="312"/>
    </row>
    <row r="700" spans="1:48">
      <c r="A700" s="371"/>
      <c r="B700" s="312"/>
      <c r="C700" s="312"/>
      <c r="D700" s="312"/>
      <c r="E700" s="370"/>
      <c r="F700" s="312"/>
      <c r="G700" s="312"/>
      <c r="H700" s="312"/>
      <c r="I700" s="312"/>
      <c r="J700" s="312"/>
      <c r="K700" s="312"/>
      <c r="L700" s="312"/>
      <c r="M700" s="312"/>
      <c r="N700" s="312"/>
      <c r="O700" s="312"/>
      <c r="P700" s="312"/>
      <c r="Q700" s="312"/>
      <c r="R700" s="312"/>
      <c r="S700" s="312"/>
      <c r="T700" s="312"/>
      <c r="U700" s="312"/>
      <c r="V700" s="312"/>
      <c r="W700" s="312"/>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c r="AS700" s="312"/>
      <c r="AT700" s="312"/>
      <c r="AU700" s="312"/>
      <c r="AV700" s="312"/>
    </row>
    <row r="701" spans="1:48">
      <c r="A701" s="371"/>
      <c r="B701" s="312"/>
      <c r="C701" s="312"/>
      <c r="D701" s="312"/>
      <c r="E701" s="370"/>
      <c r="F701" s="312"/>
      <c r="G701" s="312"/>
      <c r="H701" s="312"/>
      <c r="I701" s="312"/>
      <c r="J701" s="312"/>
      <c r="K701" s="312"/>
      <c r="L701" s="312"/>
      <c r="M701" s="312"/>
      <c r="N701" s="312"/>
      <c r="O701" s="312"/>
      <c r="P701" s="312"/>
      <c r="Q701" s="312"/>
      <c r="R701" s="312"/>
      <c r="S701" s="312"/>
      <c r="T701" s="312"/>
      <c r="U701" s="312"/>
      <c r="V701" s="312"/>
      <c r="W701" s="312"/>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c r="AS701" s="312"/>
      <c r="AT701" s="312"/>
      <c r="AU701" s="312"/>
      <c r="AV701" s="312"/>
    </row>
    <row r="702" spans="1:48">
      <c r="A702" s="371"/>
      <c r="B702" s="312"/>
      <c r="C702" s="312"/>
      <c r="D702" s="312"/>
      <c r="E702" s="370"/>
      <c r="F702" s="312"/>
      <c r="G702" s="312"/>
      <c r="H702" s="312"/>
      <c r="I702" s="312"/>
      <c r="J702" s="312"/>
      <c r="K702" s="312"/>
      <c r="L702" s="312"/>
      <c r="M702" s="312"/>
      <c r="N702" s="312"/>
      <c r="O702" s="312"/>
      <c r="P702" s="312"/>
      <c r="Q702" s="312"/>
      <c r="R702" s="312"/>
      <c r="S702" s="312"/>
      <c r="T702" s="312"/>
      <c r="U702" s="312"/>
      <c r="V702" s="312"/>
      <c r="W702" s="312"/>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c r="AS702" s="312"/>
      <c r="AT702" s="312"/>
      <c r="AU702" s="312"/>
      <c r="AV702" s="312"/>
    </row>
    <row r="703" spans="1:48">
      <c r="A703" s="371"/>
      <c r="B703" s="312"/>
      <c r="C703" s="312"/>
      <c r="D703" s="312"/>
      <c r="E703" s="370"/>
      <c r="F703" s="312"/>
      <c r="G703" s="312"/>
      <c r="H703" s="312"/>
      <c r="I703" s="312"/>
      <c r="J703" s="312"/>
      <c r="K703" s="312"/>
      <c r="L703" s="312"/>
      <c r="M703" s="312"/>
      <c r="N703" s="312"/>
      <c r="O703" s="312"/>
      <c r="P703" s="312"/>
      <c r="Q703" s="312"/>
      <c r="R703" s="312"/>
      <c r="S703" s="312"/>
      <c r="T703" s="312"/>
      <c r="U703" s="312"/>
      <c r="V703" s="312"/>
      <c r="W703" s="312"/>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c r="AS703" s="312"/>
      <c r="AT703" s="312"/>
      <c r="AU703" s="312"/>
      <c r="AV703" s="312"/>
    </row>
    <row r="704" spans="1:48">
      <c r="A704" s="371"/>
      <c r="B704" s="312"/>
      <c r="C704" s="312"/>
      <c r="D704" s="312"/>
      <c r="E704" s="370"/>
      <c r="F704" s="312"/>
      <c r="G704" s="312"/>
      <c r="H704" s="312"/>
      <c r="I704" s="312"/>
      <c r="J704" s="312"/>
      <c r="K704" s="312"/>
      <c r="L704" s="312"/>
      <c r="M704" s="312"/>
      <c r="N704" s="312"/>
      <c r="O704" s="312"/>
      <c r="P704" s="312"/>
      <c r="Q704" s="312"/>
      <c r="R704" s="312"/>
      <c r="S704" s="312"/>
      <c r="T704" s="312"/>
      <c r="U704" s="312"/>
      <c r="V704" s="312"/>
      <c r="W704" s="312"/>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c r="AS704" s="312"/>
      <c r="AT704" s="312"/>
      <c r="AU704" s="312"/>
      <c r="AV704" s="312"/>
    </row>
    <row r="705" spans="1:48">
      <c r="A705" s="371"/>
      <c r="B705" s="312"/>
      <c r="C705" s="312"/>
      <c r="D705" s="312"/>
      <c r="E705" s="370"/>
      <c r="F705" s="312"/>
      <c r="G705" s="312"/>
      <c r="H705" s="312"/>
      <c r="I705" s="312"/>
      <c r="J705" s="312"/>
      <c r="K705" s="312"/>
      <c r="L705" s="312"/>
      <c r="M705" s="312"/>
      <c r="N705" s="312"/>
      <c r="O705" s="312"/>
      <c r="P705" s="312"/>
      <c r="Q705" s="312"/>
      <c r="R705" s="312"/>
      <c r="S705" s="312"/>
      <c r="T705" s="312"/>
      <c r="U705" s="312"/>
      <c r="V705" s="312"/>
      <c r="W705" s="312"/>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c r="AS705" s="312"/>
      <c r="AT705" s="312"/>
      <c r="AU705" s="312"/>
      <c r="AV705" s="312"/>
    </row>
    <row r="706" spans="1:48">
      <c r="A706" s="371"/>
      <c r="B706" s="312"/>
      <c r="C706" s="312"/>
      <c r="D706" s="312"/>
      <c r="E706" s="370"/>
      <c r="F706" s="312"/>
      <c r="G706" s="312"/>
      <c r="H706" s="312"/>
      <c r="I706" s="312"/>
      <c r="J706" s="312"/>
      <c r="K706" s="312"/>
      <c r="L706" s="312"/>
      <c r="M706" s="312"/>
      <c r="N706" s="312"/>
      <c r="O706" s="312"/>
      <c r="P706" s="312"/>
      <c r="Q706" s="312"/>
      <c r="R706" s="312"/>
      <c r="S706" s="312"/>
      <c r="T706" s="312"/>
      <c r="U706" s="312"/>
      <c r="V706" s="312"/>
      <c r="W706" s="312"/>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c r="AS706" s="312"/>
      <c r="AT706" s="312"/>
      <c r="AU706" s="312"/>
      <c r="AV706" s="312"/>
    </row>
    <row r="707" spans="1:48">
      <c r="A707" s="371"/>
      <c r="B707" s="312"/>
      <c r="C707" s="312"/>
      <c r="D707" s="312"/>
      <c r="E707" s="370"/>
      <c r="F707" s="312"/>
      <c r="G707" s="312"/>
      <c r="H707" s="312"/>
      <c r="I707" s="312"/>
      <c r="J707" s="312"/>
      <c r="K707" s="312"/>
      <c r="L707" s="312"/>
      <c r="M707" s="312"/>
      <c r="N707" s="312"/>
      <c r="O707" s="312"/>
      <c r="P707" s="312"/>
      <c r="Q707" s="312"/>
      <c r="R707" s="312"/>
      <c r="S707" s="312"/>
      <c r="T707" s="312"/>
      <c r="U707" s="312"/>
      <c r="V707" s="312"/>
      <c r="W707" s="312"/>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c r="AS707" s="312"/>
      <c r="AT707" s="312"/>
      <c r="AU707" s="312"/>
      <c r="AV707" s="312"/>
    </row>
    <row r="708" spans="1:48">
      <c r="A708" s="371"/>
      <c r="B708" s="312"/>
      <c r="C708" s="312"/>
      <c r="D708" s="312"/>
      <c r="E708" s="370"/>
      <c r="F708" s="312"/>
      <c r="G708" s="312"/>
      <c r="H708" s="312"/>
      <c r="I708" s="312"/>
      <c r="J708" s="312"/>
      <c r="K708" s="312"/>
      <c r="L708" s="312"/>
      <c r="M708" s="312"/>
      <c r="N708" s="312"/>
      <c r="O708" s="312"/>
      <c r="P708" s="312"/>
      <c r="Q708" s="312"/>
      <c r="R708" s="312"/>
      <c r="S708" s="312"/>
      <c r="T708" s="312"/>
      <c r="U708" s="312"/>
      <c r="V708" s="312"/>
      <c r="W708" s="312"/>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c r="AS708" s="312"/>
      <c r="AT708" s="312"/>
      <c r="AU708" s="312"/>
      <c r="AV708" s="312"/>
    </row>
    <row r="709" spans="1:48">
      <c r="A709" s="371"/>
      <c r="B709" s="312"/>
      <c r="C709" s="312"/>
      <c r="D709" s="312"/>
      <c r="E709" s="370"/>
      <c r="F709" s="312"/>
      <c r="G709" s="312"/>
      <c r="H709" s="312"/>
      <c r="I709" s="312"/>
      <c r="J709" s="312"/>
      <c r="K709" s="312"/>
      <c r="L709" s="312"/>
      <c r="M709" s="312"/>
      <c r="N709" s="312"/>
      <c r="O709" s="312"/>
      <c r="P709" s="312"/>
      <c r="Q709" s="312"/>
      <c r="R709" s="312"/>
      <c r="S709" s="312"/>
      <c r="T709" s="312"/>
      <c r="U709" s="312"/>
      <c r="V709" s="312"/>
      <c r="W709" s="312"/>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c r="AS709" s="312"/>
      <c r="AT709" s="312"/>
      <c r="AU709" s="312"/>
      <c r="AV709" s="312"/>
    </row>
    <row r="710" spans="1:48">
      <c r="A710" s="371"/>
      <c r="B710" s="312"/>
      <c r="C710" s="312"/>
      <c r="D710" s="312"/>
      <c r="E710" s="370"/>
      <c r="F710" s="312"/>
      <c r="G710" s="312"/>
      <c r="H710" s="312"/>
      <c r="I710" s="312"/>
      <c r="J710" s="312"/>
      <c r="K710" s="312"/>
      <c r="L710" s="312"/>
      <c r="M710" s="312"/>
      <c r="N710" s="312"/>
      <c r="O710" s="312"/>
      <c r="P710" s="312"/>
      <c r="Q710" s="312"/>
      <c r="R710" s="312"/>
      <c r="S710" s="312"/>
      <c r="T710" s="312"/>
      <c r="U710" s="312"/>
      <c r="V710" s="312"/>
      <c r="W710" s="312"/>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c r="AS710" s="312"/>
      <c r="AT710" s="312"/>
      <c r="AU710" s="312"/>
      <c r="AV710" s="312"/>
    </row>
    <row r="711" spans="1:48">
      <c r="A711" s="371"/>
      <c r="B711" s="312"/>
      <c r="C711" s="312"/>
      <c r="D711" s="312"/>
      <c r="E711" s="370"/>
      <c r="F711" s="312"/>
      <c r="G711" s="312"/>
      <c r="H711" s="312"/>
      <c r="I711" s="312"/>
      <c r="J711" s="312"/>
      <c r="K711" s="312"/>
      <c r="L711" s="312"/>
      <c r="M711" s="312"/>
      <c r="N711" s="312"/>
      <c r="O711" s="312"/>
      <c r="P711" s="312"/>
      <c r="Q711" s="312"/>
      <c r="R711" s="312"/>
      <c r="S711" s="312"/>
      <c r="T711" s="312"/>
      <c r="U711" s="312"/>
      <c r="V711" s="312"/>
      <c r="W711" s="312"/>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c r="AS711" s="312"/>
      <c r="AT711" s="312"/>
      <c r="AU711" s="312"/>
      <c r="AV711" s="312"/>
    </row>
    <row r="712" spans="1:48">
      <c r="A712" s="371"/>
      <c r="B712" s="312"/>
      <c r="C712" s="312"/>
      <c r="D712" s="312"/>
      <c r="E712" s="370"/>
      <c r="F712" s="312"/>
      <c r="G712" s="312"/>
      <c r="H712" s="312"/>
      <c r="I712" s="312"/>
      <c r="J712" s="312"/>
      <c r="K712" s="312"/>
      <c r="L712" s="312"/>
      <c r="M712" s="312"/>
      <c r="N712" s="312"/>
      <c r="O712" s="312"/>
      <c r="P712" s="312"/>
      <c r="Q712" s="312"/>
      <c r="R712" s="312"/>
      <c r="S712" s="312"/>
      <c r="T712" s="312"/>
      <c r="U712" s="312"/>
      <c r="V712" s="312"/>
      <c r="W712" s="312"/>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c r="AS712" s="312"/>
      <c r="AT712" s="312"/>
      <c r="AU712" s="312"/>
      <c r="AV712" s="312"/>
    </row>
    <row r="713" spans="1:48">
      <c r="A713" s="371"/>
      <c r="B713" s="312"/>
      <c r="C713" s="312"/>
      <c r="D713" s="312"/>
      <c r="E713" s="370"/>
      <c r="F713" s="312"/>
      <c r="G713" s="312"/>
      <c r="H713" s="312"/>
      <c r="I713" s="312"/>
      <c r="J713" s="312"/>
      <c r="K713" s="312"/>
      <c r="L713" s="312"/>
      <c r="M713" s="312"/>
      <c r="N713" s="312"/>
      <c r="O713" s="312"/>
      <c r="P713" s="312"/>
      <c r="Q713" s="312"/>
      <c r="R713" s="312"/>
      <c r="S713" s="312"/>
      <c r="T713" s="312"/>
      <c r="U713" s="312"/>
      <c r="V713" s="312"/>
      <c r="W713" s="312"/>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c r="AS713" s="312"/>
      <c r="AT713" s="312"/>
      <c r="AU713" s="312"/>
      <c r="AV713" s="312"/>
    </row>
    <row r="714" spans="1:48">
      <c r="A714" s="371"/>
      <c r="B714" s="312"/>
      <c r="C714" s="312"/>
      <c r="D714" s="312"/>
      <c r="E714" s="370"/>
      <c r="F714" s="312"/>
      <c r="G714" s="312"/>
      <c r="H714" s="312"/>
      <c r="I714" s="312"/>
      <c r="J714" s="312"/>
      <c r="K714" s="312"/>
      <c r="L714" s="312"/>
      <c r="M714" s="312"/>
      <c r="N714" s="312"/>
      <c r="O714" s="312"/>
      <c r="P714" s="312"/>
      <c r="Q714" s="312"/>
      <c r="R714" s="312"/>
      <c r="S714" s="312"/>
      <c r="T714" s="312"/>
      <c r="U714" s="312"/>
      <c r="V714" s="312"/>
      <c r="W714" s="312"/>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c r="AS714" s="312"/>
      <c r="AT714" s="312"/>
      <c r="AU714" s="312"/>
      <c r="AV714" s="312"/>
    </row>
    <row r="715" spans="1:48">
      <c r="A715" s="371"/>
      <c r="B715" s="312"/>
      <c r="C715" s="312"/>
      <c r="D715" s="312"/>
      <c r="E715" s="370"/>
      <c r="F715" s="312"/>
      <c r="G715" s="312"/>
      <c r="H715" s="312"/>
      <c r="I715" s="312"/>
      <c r="J715" s="312"/>
      <c r="K715" s="312"/>
      <c r="L715" s="312"/>
      <c r="M715" s="312"/>
      <c r="N715" s="312"/>
      <c r="O715" s="312"/>
      <c r="P715" s="312"/>
      <c r="Q715" s="312"/>
      <c r="R715" s="312"/>
      <c r="S715" s="312"/>
      <c r="T715" s="312"/>
      <c r="U715" s="312"/>
      <c r="V715" s="312"/>
      <c r="W715" s="312"/>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c r="AS715" s="312"/>
      <c r="AT715" s="312"/>
      <c r="AU715" s="312"/>
      <c r="AV715" s="312"/>
    </row>
    <row r="716" spans="1:48">
      <c r="A716" s="371"/>
      <c r="B716" s="312"/>
      <c r="C716" s="312"/>
      <c r="D716" s="312"/>
      <c r="E716" s="370"/>
      <c r="F716" s="312"/>
      <c r="G716" s="312"/>
      <c r="H716" s="312"/>
      <c r="I716" s="312"/>
      <c r="J716" s="312"/>
      <c r="K716" s="312"/>
      <c r="L716" s="312"/>
      <c r="M716" s="312"/>
      <c r="N716" s="312"/>
      <c r="O716" s="312"/>
      <c r="P716" s="312"/>
      <c r="Q716" s="312"/>
      <c r="R716" s="312"/>
      <c r="S716" s="312"/>
      <c r="T716" s="312"/>
      <c r="U716" s="312"/>
      <c r="V716" s="312"/>
      <c r="W716" s="312"/>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c r="AS716" s="312"/>
      <c r="AT716" s="312"/>
      <c r="AU716" s="312"/>
      <c r="AV716" s="312"/>
    </row>
    <row r="717" spans="1:48">
      <c r="A717" s="371"/>
      <c r="B717" s="312"/>
      <c r="C717" s="312"/>
      <c r="D717" s="312"/>
      <c r="E717" s="370"/>
      <c r="F717" s="312"/>
      <c r="G717" s="312"/>
      <c r="H717" s="312"/>
      <c r="I717" s="312"/>
      <c r="J717" s="312"/>
      <c r="K717" s="312"/>
      <c r="L717" s="312"/>
      <c r="M717" s="312"/>
      <c r="N717" s="312"/>
      <c r="O717" s="312"/>
      <c r="P717" s="312"/>
      <c r="Q717" s="312"/>
      <c r="R717" s="312"/>
      <c r="S717" s="312"/>
      <c r="T717" s="312"/>
      <c r="U717" s="312"/>
      <c r="V717" s="312"/>
      <c r="W717" s="312"/>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c r="AS717" s="312"/>
      <c r="AT717" s="312"/>
      <c r="AU717" s="312"/>
      <c r="AV717" s="312"/>
    </row>
    <row r="718" spans="1:48">
      <c r="A718" s="371"/>
      <c r="B718" s="312"/>
      <c r="C718" s="312"/>
      <c r="D718" s="312"/>
      <c r="E718" s="370"/>
      <c r="F718" s="312"/>
      <c r="G718" s="312"/>
      <c r="H718" s="312"/>
      <c r="I718" s="312"/>
      <c r="J718" s="312"/>
      <c r="K718" s="312"/>
      <c r="L718" s="312"/>
      <c r="M718" s="312"/>
      <c r="N718" s="312"/>
      <c r="O718" s="312"/>
      <c r="P718" s="312"/>
      <c r="Q718" s="312"/>
      <c r="R718" s="312"/>
      <c r="S718" s="312"/>
      <c r="T718" s="312"/>
      <c r="U718" s="312"/>
      <c r="V718" s="312"/>
      <c r="W718" s="312"/>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c r="AS718" s="312"/>
      <c r="AT718" s="312"/>
      <c r="AU718" s="312"/>
      <c r="AV718" s="312"/>
    </row>
    <row r="719" spans="1:48">
      <c r="A719" s="371"/>
      <c r="B719" s="312"/>
      <c r="C719" s="312"/>
      <c r="D719" s="312"/>
      <c r="E719" s="370"/>
      <c r="F719" s="312"/>
      <c r="G719" s="312"/>
      <c r="H719" s="312"/>
      <c r="I719" s="312"/>
      <c r="J719" s="312"/>
      <c r="K719" s="312"/>
      <c r="L719" s="312"/>
      <c r="M719" s="312"/>
      <c r="N719" s="312"/>
      <c r="O719" s="312"/>
      <c r="P719" s="312"/>
      <c r="Q719" s="312"/>
      <c r="R719" s="312"/>
      <c r="S719" s="312"/>
      <c r="T719" s="312"/>
      <c r="U719" s="312"/>
      <c r="V719" s="312"/>
      <c r="W719" s="312"/>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c r="AS719" s="312"/>
      <c r="AT719" s="312"/>
      <c r="AU719" s="312"/>
      <c r="AV719" s="312"/>
    </row>
    <row r="720" spans="1:48">
      <c r="A720" s="371"/>
      <c r="B720" s="312"/>
      <c r="C720" s="312"/>
      <c r="D720" s="312"/>
      <c r="E720" s="370"/>
      <c r="F720" s="312"/>
      <c r="G720" s="312"/>
      <c r="H720" s="312"/>
      <c r="I720" s="312"/>
      <c r="J720" s="312"/>
      <c r="K720" s="312"/>
      <c r="L720" s="312"/>
      <c r="M720" s="312"/>
      <c r="N720" s="312"/>
      <c r="O720" s="312"/>
      <c r="P720" s="312"/>
      <c r="Q720" s="312"/>
      <c r="R720" s="312"/>
      <c r="S720" s="312"/>
      <c r="T720" s="312"/>
      <c r="U720" s="312"/>
      <c r="V720" s="312"/>
      <c r="W720" s="312"/>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c r="AS720" s="312"/>
      <c r="AT720" s="312"/>
      <c r="AU720" s="312"/>
      <c r="AV720" s="312"/>
    </row>
    <row r="721" spans="1:48">
      <c r="A721" s="371"/>
      <c r="B721" s="312"/>
      <c r="C721" s="312"/>
      <c r="D721" s="312"/>
      <c r="E721" s="370"/>
      <c r="F721" s="312"/>
      <c r="G721" s="312"/>
      <c r="H721" s="312"/>
      <c r="I721" s="312"/>
      <c r="J721" s="312"/>
      <c r="K721" s="312"/>
      <c r="L721" s="312"/>
      <c r="M721" s="312"/>
      <c r="N721" s="312"/>
      <c r="O721" s="312"/>
      <c r="P721" s="312"/>
      <c r="Q721" s="312"/>
      <c r="R721" s="312"/>
      <c r="S721" s="312"/>
      <c r="T721" s="312"/>
      <c r="U721" s="312"/>
      <c r="V721" s="312"/>
      <c r="W721" s="312"/>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c r="AS721" s="312"/>
      <c r="AT721" s="312"/>
      <c r="AU721" s="312"/>
      <c r="AV721" s="312"/>
    </row>
    <row r="722" spans="1:48">
      <c r="A722" s="371"/>
      <c r="B722" s="312"/>
      <c r="C722" s="312"/>
      <c r="D722" s="312"/>
      <c r="E722" s="370"/>
      <c r="F722" s="312"/>
      <c r="G722" s="312"/>
      <c r="H722" s="312"/>
      <c r="I722" s="312"/>
      <c r="J722" s="312"/>
      <c r="K722" s="312"/>
      <c r="L722" s="312"/>
      <c r="M722" s="312"/>
      <c r="N722" s="312"/>
      <c r="O722" s="312"/>
      <c r="P722" s="312"/>
      <c r="Q722" s="312"/>
      <c r="R722" s="312"/>
      <c r="S722" s="312"/>
      <c r="T722" s="312"/>
      <c r="U722" s="312"/>
      <c r="V722" s="312"/>
      <c r="W722" s="312"/>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c r="AS722" s="312"/>
      <c r="AT722" s="312"/>
      <c r="AU722" s="312"/>
      <c r="AV722" s="312"/>
    </row>
    <row r="723" spans="1:48">
      <c r="A723" s="371"/>
      <c r="B723" s="312"/>
      <c r="C723" s="312"/>
      <c r="D723" s="312"/>
      <c r="E723" s="370"/>
      <c r="F723" s="312"/>
      <c r="G723" s="312"/>
      <c r="H723" s="312"/>
      <c r="I723" s="312"/>
      <c r="J723" s="312"/>
      <c r="K723" s="312"/>
      <c r="L723" s="312"/>
      <c r="M723" s="312"/>
      <c r="N723" s="312"/>
      <c r="O723" s="312"/>
      <c r="P723" s="312"/>
      <c r="Q723" s="312"/>
      <c r="R723" s="312"/>
      <c r="S723" s="312"/>
      <c r="T723" s="312"/>
      <c r="U723" s="312"/>
      <c r="V723" s="312"/>
      <c r="W723" s="312"/>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c r="AS723" s="312"/>
      <c r="AT723" s="312"/>
      <c r="AU723" s="312"/>
      <c r="AV723" s="312"/>
    </row>
    <row r="724" spans="1:48">
      <c r="A724" s="371"/>
      <c r="B724" s="312"/>
      <c r="C724" s="312"/>
      <c r="D724" s="312"/>
      <c r="E724" s="370"/>
      <c r="F724" s="312"/>
      <c r="G724" s="312"/>
      <c r="H724" s="312"/>
      <c r="I724" s="312"/>
      <c r="J724" s="312"/>
      <c r="K724" s="312"/>
      <c r="L724" s="312"/>
      <c r="M724" s="312"/>
      <c r="N724" s="312"/>
      <c r="O724" s="312"/>
      <c r="P724" s="312"/>
      <c r="Q724" s="312"/>
      <c r="R724" s="312"/>
      <c r="S724" s="312"/>
      <c r="T724" s="312"/>
      <c r="U724" s="312"/>
      <c r="V724" s="312"/>
      <c r="W724" s="312"/>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c r="AS724" s="312"/>
      <c r="AT724" s="312"/>
      <c r="AU724" s="312"/>
      <c r="AV724" s="312"/>
    </row>
    <row r="725" spans="1:48">
      <c r="A725" s="371"/>
      <c r="B725" s="312"/>
      <c r="C725" s="312"/>
      <c r="D725" s="312"/>
      <c r="E725" s="370"/>
      <c r="F725" s="312"/>
      <c r="G725" s="312"/>
      <c r="H725" s="312"/>
      <c r="I725" s="312"/>
      <c r="J725" s="312"/>
      <c r="K725" s="312"/>
      <c r="L725" s="312"/>
      <c r="M725" s="312"/>
      <c r="N725" s="312"/>
      <c r="O725" s="312"/>
      <c r="P725" s="312"/>
      <c r="Q725" s="312"/>
      <c r="R725" s="312"/>
      <c r="S725" s="312"/>
      <c r="T725" s="312"/>
      <c r="U725" s="312"/>
      <c r="V725" s="312"/>
      <c r="W725" s="312"/>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c r="AS725" s="312"/>
      <c r="AT725" s="312"/>
      <c r="AU725" s="312"/>
      <c r="AV725" s="312"/>
    </row>
    <row r="726" spans="1:48">
      <c r="A726" s="371"/>
      <c r="B726" s="312"/>
      <c r="C726" s="312"/>
      <c r="D726" s="312"/>
      <c r="E726" s="370"/>
      <c r="F726" s="312"/>
      <c r="G726" s="312"/>
      <c r="H726" s="312"/>
      <c r="I726" s="312"/>
      <c r="J726" s="312"/>
      <c r="K726" s="312"/>
      <c r="L726" s="312"/>
      <c r="M726" s="312"/>
      <c r="N726" s="312"/>
      <c r="O726" s="312"/>
      <c r="P726" s="312"/>
      <c r="Q726" s="312"/>
      <c r="R726" s="312"/>
      <c r="S726" s="312"/>
      <c r="T726" s="312"/>
      <c r="U726" s="312"/>
      <c r="V726" s="312"/>
      <c r="W726" s="312"/>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c r="AS726" s="312"/>
      <c r="AT726" s="312"/>
      <c r="AU726" s="312"/>
      <c r="AV726" s="312"/>
    </row>
    <row r="727" spans="1:48">
      <c r="A727" s="371"/>
      <c r="B727" s="312"/>
      <c r="C727" s="312"/>
      <c r="D727" s="312"/>
      <c r="E727" s="370"/>
      <c r="F727" s="312"/>
      <c r="G727" s="312"/>
      <c r="H727" s="312"/>
      <c r="I727" s="312"/>
      <c r="J727" s="312"/>
      <c r="K727" s="312"/>
      <c r="L727" s="312"/>
      <c r="M727" s="312"/>
      <c r="N727" s="312"/>
      <c r="O727" s="312"/>
      <c r="P727" s="312"/>
      <c r="Q727" s="312"/>
      <c r="R727" s="312"/>
      <c r="S727" s="312"/>
      <c r="T727" s="312"/>
      <c r="U727" s="312"/>
      <c r="V727" s="312"/>
      <c r="W727" s="312"/>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c r="AS727" s="312"/>
      <c r="AT727" s="312"/>
      <c r="AU727" s="312"/>
      <c r="AV727" s="312"/>
    </row>
    <row r="728" spans="1:48">
      <c r="A728" s="371"/>
      <c r="B728" s="312"/>
      <c r="C728" s="312"/>
      <c r="D728" s="312"/>
      <c r="E728" s="370"/>
      <c r="F728" s="312"/>
      <c r="G728" s="312"/>
      <c r="H728" s="312"/>
      <c r="I728" s="312"/>
      <c r="J728" s="312"/>
      <c r="K728" s="312"/>
      <c r="L728" s="312"/>
      <c r="M728" s="312"/>
      <c r="N728" s="312"/>
      <c r="O728" s="312"/>
      <c r="P728" s="312"/>
      <c r="Q728" s="312"/>
      <c r="R728" s="312"/>
      <c r="S728" s="312"/>
      <c r="T728" s="312"/>
      <c r="U728" s="312"/>
      <c r="V728" s="312"/>
      <c r="W728" s="312"/>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c r="AS728" s="312"/>
      <c r="AT728" s="312"/>
      <c r="AU728" s="312"/>
      <c r="AV728" s="312"/>
    </row>
    <row r="729" spans="1:48">
      <c r="A729" s="371"/>
      <c r="B729" s="312"/>
      <c r="C729" s="312"/>
      <c r="D729" s="312"/>
      <c r="E729" s="370"/>
      <c r="F729" s="312"/>
      <c r="G729" s="312"/>
      <c r="H729" s="312"/>
      <c r="I729" s="312"/>
      <c r="J729" s="312"/>
      <c r="K729" s="312"/>
      <c r="L729" s="312"/>
      <c r="M729" s="312"/>
      <c r="N729" s="312"/>
      <c r="O729" s="312"/>
      <c r="P729" s="312"/>
      <c r="Q729" s="312"/>
      <c r="R729" s="312"/>
      <c r="S729" s="312"/>
      <c r="T729" s="312"/>
      <c r="U729" s="312"/>
      <c r="V729" s="312"/>
      <c r="W729" s="312"/>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c r="AS729" s="312"/>
      <c r="AT729" s="312"/>
      <c r="AU729" s="312"/>
      <c r="AV729" s="312"/>
    </row>
    <row r="730" spans="1:48">
      <c r="A730" s="371"/>
      <c r="B730" s="312"/>
      <c r="C730" s="312"/>
      <c r="D730" s="312"/>
      <c r="E730" s="370"/>
      <c r="F730" s="312"/>
      <c r="G730" s="312"/>
      <c r="H730" s="312"/>
      <c r="I730" s="312"/>
      <c r="J730" s="312"/>
      <c r="K730" s="312"/>
      <c r="L730" s="312"/>
      <c r="M730" s="312"/>
      <c r="N730" s="312"/>
      <c r="O730" s="312"/>
      <c r="P730" s="312"/>
      <c r="Q730" s="312"/>
      <c r="R730" s="312"/>
      <c r="S730" s="312"/>
      <c r="T730" s="312"/>
      <c r="U730" s="312"/>
      <c r="V730" s="312"/>
      <c r="W730" s="312"/>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c r="AS730" s="312"/>
      <c r="AT730" s="312"/>
      <c r="AU730" s="312"/>
      <c r="AV730" s="312"/>
    </row>
    <row r="731" spans="1:48">
      <c r="A731" s="371"/>
      <c r="B731" s="312"/>
      <c r="C731" s="312"/>
      <c r="D731" s="312"/>
      <c r="E731" s="370"/>
      <c r="F731" s="312"/>
      <c r="G731" s="312"/>
      <c r="H731" s="312"/>
      <c r="I731" s="312"/>
      <c r="J731" s="312"/>
      <c r="K731" s="312"/>
      <c r="L731" s="312"/>
      <c r="M731" s="312"/>
      <c r="N731" s="312"/>
      <c r="O731" s="312"/>
      <c r="P731" s="312"/>
      <c r="Q731" s="312"/>
      <c r="R731" s="312"/>
      <c r="S731" s="312"/>
      <c r="T731" s="312"/>
      <c r="U731" s="312"/>
      <c r="V731" s="312"/>
      <c r="W731" s="312"/>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c r="AS731" s="312"/>
      <c r="AT731" s="312"/>
      <c r="AU731" s="312"/>
      <c r="AV731" s="312"/>
    </row>
    <row r="732" spans="1:48">
      <c r="A732" s="371"/>
      <c r="B732" s="312"/>
      <c r="C732" s="312"/>
      <c r="D732" s="312"/>
      <c r="E732" s="370"/>
      <c r="F732" s="312"/>
      <c r="G732" s="312"/>
      <c r="H732" s="312"/>
      <c r="I732" s="312"/>
      <c r="J732" s="312"/>
      <c r="K732" s="312"/>
      <c r="L732" s="312"/>
      <c r="M732" s="312"/>
      <c r="N732" s="312"/>
      <c r="O732" s="312"/>
      <c r="P732" s="312"/>
      <c r="Q732" s="312"/>
      <c r="R732" s="312"/>
      <c r="S732" s="312"/>
      <c r="T732" s="312"/>
      <c r="U732" s="312"/>
      <c r="V732" s="312"/>
      <c r="W732" s="312"/>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c r="AS732" s="312"/>
      <c r="AT732" s="312"/>
      <c r="AU732" s="312"/>
      <c r="AV732" s="312"/>
    </row>
    <row r="733" spans="1:48">
      <c r="A733" s="371"/>
      <c r="B733" s="312"/>
      <c r="C733" s="312"/>
      <c r="D733" s="312"/>
      <c r="E733" s="370"/>
      <c r="F733" s="312"/>
      <c r="G733" s="312"/>
      <c r="H733" s="312"/>
      <c r="I733" s="312"/>
      <c r="J733" s="312"/>
      <c r="K733" s="312"/>
      <c r="L733" s="312"/>
      <c r="M733" s="312"/>
      <c r="N733" s="312"/>
      <c r="O733" s="312"/>
      <c r="P733" s="312"/>
      <c r="Q733" s="312"/>
      <c r="R733" s="312"/>
      <c r="S733" s="312"/>
      <c r="T733" s="312"/>
      <c r="U733" s="312"/>
      <c r="V733" s="312"/>
      <c r="W733" s="312"/>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c r="AS733" s="312"/>
      <c r="AT733" s="312"/>
      <c r="AU733" s="312"/>
      <c r="AV733" s="312"/>
    </row>
    <row r="734" spans="1:48">
      <c r="A734" s="371"/>
      <c r="B734" s="312"/>
      <c r="C734" s="312"/>
      <c r="D734" s="312"/>
      <c r="E734" s="370"/>
      <c r="F734" s="312"/>
      <c r="G734" s="312"/>
      <c r="H734" s="312"/>
      <c r="I734" s="312"/>
      <c r="J734" s="312"/>
      <c r="K734" s="312"/>
      <c r="L734" s="312"/>
      <c r="M734" s="312"/>
      <c r="N734" s="312"/>
      <c r="O734" s="312"/>
      <c r="P734" s="312"/>
      <c r="Q734" s="312"/>
      <c r="R734" s="312"/>
      <c r="S734" s="312"/>
      <c r="T734" s="312"/>
      <c r="U734" s="312"/>
      <c r="V734" s="312"/>
      <c r="W734" s="312"/>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c r="AS734" s="312"/>
      <c r="AT734" s="312"/>
      <c r="AU734" s="312"/>
      <c r="AV734" s="312"/>
    </row>
    <row r="735" spans="1:48">
      <c r="A735" s="371"/>
      <c r="B735" s="312"/>
      <c r="C735" s="312"/>
      <c r="D735" s="312"/>
      <c r="E735" s="370"/>
      <c r="F735" s="312"/>
      <c r="G735" s="312"/>
      <c r="H735" s="312"/>
      <c r="I735" s="312"/>
      <c r="J735" s="312"/>
      <c r="K735" s="312"/>
      <c r="L735" s="312"/>
      <c r="M735" s="312"/>
      <c r="N735" s="312"/>
      <c r="O735" s="312"/>
      <c r="P735" s="312"/>
      <c r="Q735" s="312"/>
      <c r="R735" s="312"/>
      <c r="S735" s="312"/>
      <c r="T735" s="312"/>
      <c r="U735" s="312"/>
      <c r="V735" s="312"/>
      <c r="W735" s="312"/>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c r="AS735" s="312"/>
      <c r="AT735" s="312"/>
      <c r="AU735" s="312"/>
      <c r="AV735" s="312"/>
    </row>
    <row r="736" spans="1:48">
      <c r="A736" s="371"/>
      <c r="B736" s="312"/>
      <c r="C736" s="312"/>
      <c r="D736" s="312"/>
      <c r="E736" s="370"/>
      <c r="F736" s="312"/>
      <c r="G736" s="312"/>
      <c r="H736" s="312"/>
      <c r="I736" s="312"/>
      <c r="J736" s="312"/>
      <c r="K736" s="312"/>
      <c r="L736" s="312"/>
      <c r="M736" s="312"/>
      <c r="N736" s="312"/>
      <c r="O736" s="312"/>
      <c r="P736" s="312"/>
      <c r="Q736" s="312"/>
      <c r="R736" s="312"/>
      <c r="S736" s="312"/>
      <c r="T736" s="312"/>
      <c r="U736" s="312"/>
      <c r="V736" s="312"/>
      <c r="W736" s="312"/>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c r="AS736" s="312"/>
      <c r="AT736" s="312"/>
      <c r="AU736" s="312"/>
      <c r="AV736" s="312"/>
    </row>
    <row r="737" spans="1:48">
      <c r="A737" s="371"/>
      <c r="B737" s="312"/>
      <c r="C737" s="312"/>
      <c r="D737" s="312"/>
      <c r="E737" s="370"/>
      <c r="F737" s="312"/>
      <c r="G737" s="312"/>
      <c r="H737" s="312"/>
      <c r="I737" s="312"/>
      <c r="J737" s="312"/>
      <c r="K737" s="312"/>
      <c r="L737" s="312"/>
      <c r="M737" s="312"/>
      <c r="N737" s="312"/>
      <c r="O737" s="312"/>
      <c r="P737" s="312"/>
      <c r="Q737" s="312"/>
      <c r="R737" s="312"/>
      <c r="S737" s="312"/>
      <c r="T737" s="312"/>
      <c r="U737" s="312"/>
      <c r="V737" s="312"/>
      <c r="W737" s="312"/>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c r="AS737" s="312"/>
      <c r="AT737" s="312"/>
      <c r="AU737" s="312"/>
      <c r="AV737" s="312"/>
    </row>
    <row r="738" spans="1:48">
      <c r="A738" s="371"/>
      <c r="B738" s="312"/>
      <c r="C738" s="312"/>
      <c r="D738" s="312"/>
      <c r="E738" s="370"/>
      <c r="F738" s="312"/>
      <c r="G738" s="312"/>
      <c r="H738" s="312"/>
      <c r="I738" s="312"/>
      <c r="J738" s="312"/>
      <c r="K738" s="312"/>
      <c r="L738" s="312"/>
      <c r="M738" s="312"/>
      <c r="N738" s="312"/>
      <c r="O738" s="312"/>
      <c r="P738" s="312"/>
      <c r="Q738" s="312"/>
      <c r="R738" s="312"/>
      <c r="S738" s="312"/>
      <c r="T738" s="312"/>
      <c r="U738" s="312"/>
      <c r="V738" s="312"/>
      <c r="W738" s="312"/>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c r="AS738" s="312"/>
      <c r="AT738" s="312"/>
      <c r="AU738" s="312"/>
      <c r="AV738" s="312"/>
    </row>
    <row r="739" spans="1:48">
      <c r="A739" s="371"/>
      <c r="B739" s="312"/>
      <c r="C739" s="312"/>
      <c r="D739" s="312"/>
      <c r="E739" s="370"/>
      <c r="F739" s="312"/>
      <c r="G739" s="312"/>
      <c r="H739" s="312"/>
      <c r="I739" s="312"/>
      <c r="J739" s="312"/>
      <c r="K739" s="312"/>
      <c r="L739" s="312"/>
      <c r="M739" s="312"/>
      <c r="N739" s="312"/>
      <c r="O739" s="312"/>
      <c r="P739" s="312"/>
      <c r="Q739" s="312"/>
      <c r="R739" s="312"/>
      <c r="S739" s="312"/>
      <c r="T739" s="312"/>
      <c r="U739" s="312"/>
      <c r="V739" s="312"/>
      <c r="W739" s="312"/>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c r="AS739" s="312"/>
      <c r="AT739" s="312"/>
      <c r="AU739" s="312"/>
      <c r="AV739" s="312"/>
    </row>
    <row r="740" spans="1:48">
      <c r="A740" s="371"/>
      <c r="B740" s="312"/>
      <c r="C740" s="312"/>
      <c r="D740" s="312"/>
      <c r="E740" s="370"/>
      <c r="F740" s="312"/>
      <c r="G740" s="312"/>
      <c r="H740" s="312"/>
      <c r="I740" s="312"/>
      <c r="J740" s="312"/>
      <c r="K740" s="312"/>
      <c r="L740" s="312"/>
      <c r="M740" s="312"/>
      <c r="N740" s="312"/>
      <c r="O740" s="312"/>
      <c r="P740" s="312"/>
      <c r="Q740" s="312"/>
      <c r="R740" s="312"/>
      <c r="S740" s="312"/>
      <c r="T740" s="312"/>
      <c r="U740" s="312"/>
      <c r="V740" s="312"/>
      <c r="W740" s="312"/>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c r="AS740" s="312"/>
      <c r="AT740" s="312"/>
      <c r="AU740" s="312"/>
      <c r="AV740" s="312"/>
    </row>
    <row r="741" spans="1:48">
      <c r="A741" s="371"/>
      <c r="B741" s="312"/>
      <c r="C741" s="312"/>
      <c r="D741" s="312"/>
      <c r="E741" s="370"/>
      <c r="F741" s="312"/>
      <c r="G741" s="312"/>
      <c r="H741" s="312"/>
      <c r="I741" s="312"/>
      <c r="J741" s="312"/>
      <c r="K741" s="312"/>
      <c r="L741" s="312"/>
      <c r="M741" s="312"/>
      <c r="N741" s="312"/>
      <c r="O741" s="312"/>
      <c r="P741" s="312"/>
      <c r="Q741" s="312"/>
      <c r="R741" s="312"/>
      <c r="S741" s="312"/>
      <c r="T741" s="312"/>
      <c r="U741" s="312"/>
      <c r="V741" s="312"/>
      <c r="W741" s="312"/>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c r="AS741" s="312"/>
      <c r="AT741" s="312"/>
      <c r="AU741" s="312"/>
      <c r="AV741" s="312"/>
    </row>
    <row r="742" spans="1:48">
      <c r="A742" s="371"/>
      <c r="B742" s="312"/>
      <c r="C742" s="312"/>
      <c r="D742" s="312"/>
      <c r="E742" s="370"/>
      <c r="F742" s="312"/>
      <c r="G742" s="312"/>
      <c r="H742" s="312"/>
      <c r="I742" s="312"/>
      <c r="J742" s="312"/>
      <c r="K742" s="312"/>
      <c r="L742" s="312"/>
      <c r="M742" s="312"/>
      <c r="N742" s="312"/>
      <c r="O742" s="312"/>
      <c r="P742" s="312"/>
      <c r="Q742" s="312"/>
      <c r="R742" s="312"/>
      <c r="S742" s="312"/>
      <c r="T742" s="312"/>
      <c r="U742" s="312"/>
      <c r="V742" s="312"/>
      <c r="W742" s="312"/>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c r="AS742" s="312"/>
      <c r="AT742" s="312"/>
      <c r="AU742" s="312"/>
      <c r="AV742" s="312"/>
    </row>
    <row r="743" spans="1:48">
      <c r="A743" s="371"/>
      <c r="B743" s="312"/>
      <c r="C743" s="312"/>
      <c r="D743" s="312"/>
      <c r="E743" s="370"/>
      <c r="F743" s="312"/>
      <c r="G743" s="312"/>
      <c r="H743" s="312"/>
      <c r="I743" s="312"/>
      <c r="J743" s="312"/>
      <c r="K743" s="312"/>
      <c r="L743" s="312"/>
      <c r="M743" s="312"/>
      <c r="N743" s="312"/>
      <c r="O743" s="312"/>
      <c r="P743" s="312"/>
      <c r="Q743" s="312"/>
      <c r="R743" s="312"/>
      <c r="S743" s="312"/>
      <c r="T743" s="312"/>
      <c r="U743" s="312"/>
      <c r="V743" s="312"/>
      <c r="W743" s="312"/>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c r="AS743" s="312"/>
      <c r="AT743" s="312"/>
      <c r="AU743" s="312"/>
      <c r="AV743" s="312"/>
    </row>
    <row r="744" spans="1:48">
      <c r="A744" s="371"/>
      <c r="B744" s="312"/>
      <c r="C744" s="312"/>
      <c r="D744" s="312"/>
      <c r="E744" s="370"/>
      <c r="F744" s="312"/>
      <c r="G744" s="312"/>
      <c r="H744" s="312"/>
      <c r="I744" s="312"/>
      <c r="J744" s="312"/>
      <c r="K744" s="312"/>
      <c r="L744" s="312"/>
      <c r="M744" s="312"/>
      <c r="N744" s="312"/>
      <c r="O744" s="312"/>
      <c r="P744" s="312"/>
      <c r="Q744" s="312"/>
      <c r="R744" s="312"/>
      <c r="S744" s="312"/>
      <c r="T744" s="312"/>
      <c r="U744" s="312"/>
      <c r="V744" s="312"/>
      <c r="W744" s="312"/>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c r="AS744" s="312"/>
      <c r="AT744" s="312"/>
      <c r="AU744" s="312"/>
      <c r="AV744" s="312"/>
    </row>
    <row r="745" spans="1:48">
      <c r="A745" s="371"/>
      <c r="B745" s="312"/>
      <c r="C745" s="312"/>
      <c r="D745" s="312"/>
      <c r="E745" s="370"/>
      <c r="F745" s="312"/>
      <c r="G745" s="312"/>
      <c r="H745" s="312"/>
      <c r="I745" s="312"/>
      <c r="J745" s="312"/>
      <c r="K745" s="312"/>
      <c r="L745" s="312"/>
      <c r="M745" s="312"/>
      <c r="N745" s="312"/>
      <c r="O745" s="312"/>
      <c r="P745" s="312"/>
      <c r="Q745" s="312"/>
      <c r="R745" s="312"/>
      <c r="S745" s="312"/>
      <c r="T745" s="312"/>
      <c r="U745" s="312"/>
      <c r="V745" s="312"/>
      <c r="W745" s="312"/>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c r="AS745" s="312"/>
      <c r="AT745" s="312"/>
      <c r="AU745" s="312"/>
      <c r="AV745" s="312"/>
    </row>
    <row r="746" spans="1:48">
      <c r="A746" s="371"/>
      <c r="B746" s="312"/>
      <c r="C746" s="312"/>
      <c r="D746" s="312"/>
      <c r="E746" s="370"/>
      <c r="F746" s="312"/>
      <c r="G746" s="312"/>
      <c r="H746" s="312"/>
      <c r="I746" s="312"/>
      <c r="J746" s="312"/>
      <c r="K746" s="312"/>
      <c r="L746" s="312"/>
      <c r="M746" s="312"/>
      <c r="N746" s="312"/>
      <c r="O746" s="312"/>
      <c r="P746" s="312"/>
      <c r="Q746" s="312"/>
      <c r="R746" s="312"/>
      <c r="S746" s="312"/>
      <c r="T746" s="312"/>
      <c r="U746" s="312"/>
      <c r="V746" s="312"/>
      <c r="W746" s="312"/>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c r="AS746" s="312"/>
      <c r="AT746" s="312"/>
      <c r="AU746" s="312"/>
      <c r="AV746" s="312"/>
    </row>
    <row r="747" spans="1:48">
      <c r="A747" s="371"/>
      <c r="B747" s="312"/>
      <c r="C747" s="312"/>
      <c r="D747" s="312"/>
      <c r="E747" s="370"/>
      <c r="F747" s="312"/>
      <c r="G747" s="312"/>
      <c r="H747" s="312"/>
      <c r="I747" s="312"/>
      <c r="J747" s="312"/>
      <c r="K747" s="312"/>
      <c r="L747" s="312"/>
      <c r="M747" s="312"/>
      <c r="N747" s="312"/>
      <c r="O747" s="312"/>
      <c r="P747" s="312"/>
      <c r="Q747" s="312"/>
      <c r="R747" s="312"/>
      <c r="S747" s="312"/>
      <c r="T747" s="312"/>
      <c r="U747" s="312"/>
      <c r="V747" s="312"/>
      <c r="W747" s="312"/>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c r="AS747" s="312"/>
      <c r="AT747" s="312"/>
      <c r="AU747" s="312"/>
      <c r="AV747" s="312"/>
    </row>
    <row r="748" spans="1:48">
      <c r="A748" s="371"/>
      <c r="B748" s="312"/>
      <c r="C748" s="312"/>
      <c r="D748" s="312"/>
      <c r="E748" s="370"/>
      <c r="F748" s="312"/>
      <c r="G748" s="312"/>
      <c r="H748" s="312"/>
      <c r="I748" s="312"/>
      <c r="J748" s="312"/>
      <c r="K748" s="312"/>
      <c r="L748" s="312"/>
      <c r="M748" s="312"/>
      <c r="N748" s="312"/>
      <c r="O748" s="312"/>
      <c r="P748" s="312"/>
      <c r="Q748" s="312"/>
      <c r="R748" s="312"/>
      <c r="S748" s="312"/>
      <c r="T748" s="312"/>
      <c r="U748" s="312"/>
      <c r="V748" s="312"/>
      <c r="W748" s="312"/>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c r="AS748" s="312"/>
      <c r="AT748" s="312"/>
      <c r="AU748" s="312"/>
      <c r="AV748" s="312"/>
    </row>
    <row r="749" spans="1:48">
      <c r="A749" s="371"/>
      <c r="B749" s="312"/>
      <c r="C749" s="312"/>
      <c r="D749" s="312"/>
      <c r="E749" s="370"/>
      <c r="F749" s="312"/>
      <c r="G749" s="312"/>
      <c r="H749" s="312"/>
      <c r="I749" s="312"/>
      <c r="J749" s="312"/>
      <c r="K749" s="312"/>
      <c r="L749" s="312"/>
      <c r="M749" s="312"/>
      <c r="N749" s="312"/>
      <c r="O749" s="312"/>
      <c r="P749" s="312"/>
      <c r="Q749" s="312"/>
      <c r="R749" s="312"/>
      <c r="S749" s="312"/>
      <c r="T749" s="312"/>
      <c r="U749" s="312"/>
      <c r="V749" s="312"/>
      <c r="W749" s="312"/>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c r="AS749" s="312"/>
      <c r="AT749" s="312"/>
      <c r="AU749" s="312"/>
      <c r="AV749" s="312"/>
    </row>
    <row r="750" spans="1:48">
      <c r="A750" s="371"/>
      <c r="B750" s="312"/>
      <c r="C750" s="312"/>
      <c r="D750" s="312"/>
      <c r="E750" s="370"/>
      <c r="F750" s="312"/>
      <c r="G750" s="312"/>
      <c r="H750" s="312"/>
      <c r="I750" s="312"/>
      <c r="J750" s="312"/>
      <c r="K750" s="312"/>
      <c r="L750" s="312"/>
      <c r="M750" s="312"/>
      <c r="N750" s="312"/>
      <c r="O750" s="312"/>
      <c r="P750" s="312"/>
      <c r="Q750" s="312"/>
      <c r="R750" s="312"/>
      <c r="S750" s="312"/>
      <c r="T750" s="312"/>
      <c r="U750" s="312"/>
      <c r="V750" s="312"/>
      <c r="W750" s="312"/>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c r="AS750" s="312"/>
      <c r="AT750" s="312"/>
      <c r="AU750" s="312"/>
      <c r="AV750" s="312"/>
    </row>
    <row r="751" spans="1:48">
      <c r="A751" s="371"/>
      <c r="B751" s="312"/>
      <c r="C751" s="312"/>
      <c r="D751" s="312"/>
      <c r="E751" s="370"/>
      <c r="F751" s="312"/>
      <c r="G751" s="312"/>
      <c r="H751" s="312"/>
      <c r="I751" s="312"/>
      <c r="J751" s="312"/>
      <c r="K751" s="312"/>
      <c r="L751" s="312"/>
      <c r="M751" s="312"/>
      <c r="N751" s="312"/>
      <c r="O751" s="312"/>
      <c r="P751" s="312"/>
      <c r="Q751" s="312"/>
      <c r="R751" s="312"/>
      <c r="S751" s="312"/>
      <c r="T751" s="312"/>
      <c r="U751" s="312"/>
      <c r="V751" s="312"/>
      <c r="W751" s="312"/>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c r="AS751" s="312"/>
      <c r="AT751" s="312"/>
      <c r="AU751" s="312"/>
      <c r="AV751" s="312"/>
    </row>
    <row r="752" spans="1:48">
      <c r="A752" s="371"/>
      <c r="B752" s="312"/>
      <c r="C752" s="312"/>
      <c r="D752" s="312"/>
      <c r="E752" s="370"/>
      <c r="F752" s="312"/>
      <c r="G752" s="312"/>
      <c r="H752" s="312"/>
      <c r="I752" s="312"/>
      <c r="J752" s="312"/>
      <c r="K752" s="312"/>
      <c r="L752" s="312"/>
      <c r="M752" s="312"/>
      <c r="N752" s="312"/>
      <c r="O752" s="312"/>
      <c r="P752" s="312"/>
      <c r="Q752" s="312"/>
      <c r="R752" s="312"/>
      <c r="S752" s="312"/>
      <c r="T752" s="312"/>
      <c r="U752" s="312"/>
      <c r="V752" s="312"/>
      <c r="W752" s="312"/>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c r="AS752" s="312"/>
      <c r="AT752" s="312"/>
      <c r="AU752" s="312"/>
      <c r="AV752" s="312"/>
    </row>
    <row r="753" spans="1:48">
      <c r="A753" s="371"/>
      <c r="B753" s="312"/>
      <c r="C753" s="312"/>
      <c r="D753" s="312"/>
      <c r="E753" s="370"/>
      <c r="F753" s="312"/>
      <c r="G753" s="312"/>
      <c r="H753" s="312"/>
      <c r="I753" s="312"/>
      <c r="J753" s="312"/>
      <c r="K753" s="312"/>
      <c r="L753" s="312"/>
      <c r="M753" s="312"/>
      <c r="N753" s="312"/>
      <c r="O753" s="312"/>
      <c r="P753" s="312"/>
      <c r="Q753" s="312"/>
      <c r="R753" s="312"/>
      <c r="S753" s="312"/>
      <c r="T753" s="312"/>
      <c r="U753" s="312"/>
      <c r="V753" s="312"/>
      <c r="W753" s="312"/>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c r="AS753" s="312"/>
      <c r="AT753" s="312"/>
      <c r="AU753" s="312"/>
      <c r="AV753" s="312"/>
    </row>
    <row r="754" spans="1:48">
      <c r="A754" s="371"/>
      <c r="B754" s="312"/>
      <c r="C754" s="312"/>
      <c r="D754" s="312"/>
      <c r="E754" s="370"/>
      <c r="F754" s="312"/>
      <c r="G754" s="312"/>
      <c r="H754" s="312"/>
      <c r="I754" s="312"/>
      <c r="J754" s="312"/>
      <c r="K754" s="312"/>
      <c r="L754" s="312"/>
      <c r="M754" s="312"/>
      <c r="N754" s="312"/>
      <c r="O754" s="312"/>
      <c r="P754" s="312"/>
      <c r="Q754" s="312"/>
      <c r="R754" s="312"/>
      <c r="S754" s="312"/>
      <c r="T754" s="312"/>
      <c r="U754" s="312"/>
      <c r="V754" s="312"/>
      <c r="W754" s="312"/>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c r="AS754" s="312"/>
      <c r="AT754" s="312"/>
      <c r="AU754" s="312"/>
      <c r="AV754" s="312"/>
    </row>
    <row r="755" spans="1:48">
      <c r="A755" s="371"/>
      <c r="B755" s="312"/>
      <c r="C755" s="312"/>
      <c r="D755" s="312"/>
      <c r="E755" s="370"/>
      <c r="F755" s="312"/>
      <c r="G755" s="312"/>
      <c r="H755" s="312"/>
      <c r="I755" s="312"/>
      <c r="J755" s="312"/>
      <c r="K755" s="312"/>
      <c r="L755" s="312"/>
      <c r="M755" s="312"/>
      <c r="N755" s="312"/>
      <c r="O755" s="312"/>
      <c r="P755" s="312"/>
      <c r="Q755" s="312"/>
      <c r="R755" s="312"/>
      <c r="S755" s="312"/>
      <c r="T755" s="312"/>
      <c r="U755" s="312"/>
      <c r="V755" s="312"/>
      <c r="W755" s="312"/>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c r="AS755" s="312"/>
      <c r="AT755" s="312"/>
      <c r="AU755" s="312"/>
      <c r="AV755" s="312"/>
    </row>
    <row r="756" spans="1:48">
      <c r="A756" s="371"/>
      <c r="B756" s="312"/>
      <c r="C756" s="312"/>
      <c r="D756" s="312"/>
      <c r="E756" s="370"/>
      <c r="F756" s="312"/>
      <c r="G756" s="312"/>
      <c r="H756" s="312"/>
      <c r="I756" s="312"/>
      <c r="J756" s="312"/>
      <c r="K756" s="312"/>
      <c r="L756" s="312"/>
      <c r="M756" s="312"/>
      <c r="N756" s="312"/>
      <c r="O756" s="312"/>
      <c r="P756" s="312"/>
      <c r="Q756" s="312"/>
      <c r="R756" s="312"/>
      <c r="S756" s="312"/>
      <c r="T756" s="312"/>
      <c r="U756" s="312"/>
      <c r="V756" s="312"/>
      <c r="W756" s="312"/>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c r="AS756" s="312"/>
      <c r="AT756" s="312"/>
      <c r="AU756" s="312"/>
      <c r="AV756" s="312"/>
    </row>
    <row r="757" spans="1:48">
      <c r="A757" s="371"/>
      <c r="B757" s="312"/>
      <c r="C757" s="312"/>
      <c r="D757" s="312"/>
      <c r="E757" s="370"/>
      <c r="F757" s="312"/>
      <c r="G757" s="312"/>
      <c r="H757" s="312"/>
      <c r="I757" s="312"/>
      <c r="J757" s="312"/>
      <c r="K757" s="312"/>
      <c r="L757" s="312"/>
      <c r="M757" s="312"/>
      <c r="N757" s="312"/>
      <c r="O757" s="312"/>
      <c r="P757" s="312"/>
      <c r="Q757" s="312"/>
      <c r="R757" s="312"/>
      <c r="S757" s="312"/>
      <c r="T757" s="312"/>
      <c r="U757" s="312"/>
      <c r="V757" s="312"/>
      <c r="W757" s="312"/>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c r="AS757" s="312"/>
      <c r="AT757" s="312"/>
      <c r="AU757" s="312"/>
      <c r="AV757" s="312"/>
    </row>
    <row r="758" spans="1:48">
      <c r="A758" s="371"/>
      <c r="B758" s="312"/>
      <c r="C758" s="312"/>
      <c r="D758" s="312"/>
      <c r="E758" s="370"/>
      <c r="F758" s="312"/>
      <c r="G758" s="312"/>
      <c r="H758" s="312"/>
      <c r="I758" s="312"/>
      <c r="J758" s="312"/>
      <c r="K758" s="312"/>
      <c r="L758" s="312"/>
      <c r="M758" s="312"/>
      <c r="N758" s="312"/>
      <c r="O758" s="312"/>
      <c r="P758" s="312"/>
      <c r="Q758" s="312"/>
      <c r="R758" s="312"/>
      <c r="S758" s="312"/>
      <c r="T758" s="312"/>
      <c r="U758" s="312"/>
      <c r="V758" s="312"/>
      <c r="W758" s="312"/>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c r="AS758" s="312"/>
      <c r="AT758" s="312"/>
      <c r="AU758" s="312"/>
      <c r="AV758" s="312"/>
    </row>
    <row r="759" spans="1:48">
      <c r="A759" s="371"/>
      <c r="B759" s="312"/>
      <c r="C759" s="312"/>
      <c r="D759" s="312"/>
      <c r="E759" s="370"/>
      <c r="F759" s="312"/>
      <c r="G759" s="312"/>
      <c r="H759" s="312"/>
      <c r="I759" s="312"/>
      <c r="J759" s="312"/>
      <c r="K759" s="312"/>
      <c r="L759" s="312"/>
      <c r="M759" s="312"/>
      <c r="N759" s="312"/>
      <c r="O759" s="312"/>
      <c r="P759" s="312"/>
      <c r="Q759" s="312"/>
      <c r="R759" s="312"/>
      <c r="S759" s="312"/>
      <c r="T759" s="312"/>
      <c r="U759" s="312"/>
      <c r="V759" s="312"/>
      <c r="W759" s="312"/>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c r="AS759" s="312"/>
      <c r="AT759" s="312"/>
      <c r="AU759" s="312"/>
      <c r="AV759" s="312"/>
    </row>
    <row r="760" spans="1:48">
      <c r="A760" s="371"/>
      <c r="B760" s="312"/>
      <c r="C760" s="312"/>
      <c r="D760" s="312"/>
      <c r="E760" s="370"/>
      <c r="F760" s="312"/>
      <c r="G760" s="312"/>
      <c r="H760" s="312"/>
      <c r="I760" s="312"/>
      <c r="J760" s="312"/>
      <c r="K760" s="312"/>
      <c r="L760" s="312"/>
      <c r="M760" s="312"/>
      <c r="N760" s="312"/>
      <c r="O760" s="312"/>
      <c r="P760" s="312"/>
      <c r="Q760" s="312"/>
      <c r="R760" s="312"/>
      <c r="S760" s="312"/>
      <c r="T760" s="312"/>
      <c r="U760" s="312"/>
      <c r="V760" s="312"/>
      <c r="W760" s="312"/>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c r="AS760" s="312"/>
      <c r="AT760" s="312"/>
      <c r="AU760" s="312"/>
      <c r="AV760" s="312"/>
    </row>
    <row r="761" spans="1:48">
      <c r="A761" s="371"/>
      <c r="B761" s="312"/>
      <c r="C761" s="312"/>
      <c r="D761" s="312"/>
      <c r="E761" s="370"/>
      <c r="F761" s="312"/>
      <c r="G761" s="312"/>
      <c r="H761" s="312"/>
      <c r="I761" s="312"/>
      <c r="J761" s="312"/>
      <c r="K761" s="312"/>
      <c r="L761" s="312"/>
      <c r="M761" s="312"/>
      <c r="N761" s="312"/>
      <c r="O761" s="312"/>
      <c r="P761" s="312"/>
      <c r="Q761" s="312"/>
      <c r="R761" s="312"/>
      <c r="S761" s="312"/>
      <c r="T761" s="312"/>
      <c r="U761" s="312"/>
      <c r="V761" s="312"/>
      <c r="W761" s="312"/>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c r="AS761" s="312"/>
      <c r="AT761" s="312"/>
      <c r="AU761" s="312"/>
      <c r="AV761" s="312"/>
    </row>
    <row r="762" spans="1:48">
      <c r="A762" s="371"/>
      <c r="B762" s="312"/>
      <c r="C762" s="312"/>
      <c r="D762" s="312"/>
      <c r="E762" s="370"/>
      <c r="F762" s="312"/>
      <c r="G762" s="312"/>
      <c r="H762" s="312"/>
      <c r="I762" s="312"/>
      <c r="J762" s="312"/>
      <c r="K762" s="312"/>
      <c r="L762" s="312"/>
      <c r="M762" s="312"/>
      <c r="N762" s="312"/>
      <c r="O762" s="312"/>
      <c r="P762" s="312"/>
      <c r="Q762" s="312"/>
      <c r="R762" s="312"/>
      <c r="S762" s="312"/>
      <c r="T762" s="312"/>
      <c r="U762" s="312"/>
      <c r="V762" s="312"/>
      <c r="W762" s="312"/>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c r="AS762" s="312"/>
      <c r="AT762" s="312"/>
      <c r="AU762" s="312"/>
      <c r="AV762" s="312"/>
    </row>
    <row r="763" spans="1:48">
      <c r="A763" s="371"/>
      <c r="B763" s="312"/>
      <c r="C763" s="312"/>
      <c r="D763" s="312"/>
      <c r="E763" s="370"/>
      <c r="F763" s="312"/>
      <c r="G763" s="312"/>
      <c r="H763" s="312"/>
      <c r="I763" s="312"/>
      <c r="J763" s="312"/>
      <c r="K763" s="312"/>
      <c r="L763" s="312"/>
      <c r="M763" s="312"/>
      <c r="N763" s="312"/>
      <c r="O763" s="312"/>
      <c r="P763" s="312"/>
      <c r="Q763" s="312"/>
      <c r="R763" s="312"/>
      <c r="S763" s="312"/>
      <c r="T763" s="312"/>
      <c r="U763" s="312"/>
      <c r="V763" s="312"/>
      <c r="W763" s="312"/>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c r="AS763" s="312"/>
      <c r="AT763" s="312"/>
      <c r="AU763" s="312"/>
      <c r="AV763" s="312"/>
    </row>
    <row r="764" spans="1:48">
      <c r="A764" s="371"/>
      <c r="B764" s="312"/>
      <c r="C764" s="312"/>
      <c r="D764" s="312"/>
      <c r="E764" s="370"/>
      <c r="F764" s="312"/>
      <c r="G764" s="312"/>
      <c r="H764" s="312"/>
      <c r="I764" s="312"/>
      <c r="J764" s="312"/>
      <c r="K764" s="312"/>
      <c r="L764" s="312"/>
      <c r="M764" s="312"/>
      <c r="N764" s="312"/>
      <c r="O764" s="312"/>
      <c r="P764" s="312"/>
      <c r="Q764" s="312"/>
      <c r="R764" s="312"/>
      <c r="S764" s="312"/>
      <c r="T764" s="312"/>
      <c r="U764" s="312"/>
      <c r="V764" s="312"/>
      <c r="W764" s="312"/>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c r="AS764" s="312"/>
      <c r="AT764" s="312"/>
      <c r="AU764" s="312"/>
      <c r="AV764" s="312"/>
    </row>
    <row r="765" spans="1:48">
      <c r="A765" s="371"/>
      <c r="B765" s="312"/>
      <c r="C765" s="312"/>
      <c r="D765" s="312"/>
      <c r="E765" s="370"/>
      <c r="F765" s="312"/>
      <c r="G765" s="312"/>
      <c r="H765" s="312"/>
      <c r="I765" s="312"/>
      <c r="J765" s="312"/>
      <c r="K765" s="312"/>
      <c r="L765" s="312"/>
      <c r="M765" s="312"/>
      <c r="N765" s="312"/>
      <c r="O765" s="312"/>
      <c r="P765" s="312"/>
      <c r="Q765" s="312"/>
      <c r="R765" s="312"/>
      <c r="S765" s="312"/>
      <c r="T765" s="312"/>
      <c r="U765" s="312"/>
      <c r="V765" s="312"/>
      <c r="W765" s="312"/>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c r="AS765" s="312"/>
      <c r="AT765" s="312"/>
      <c r="AU765" s="312"/>
      <c r="AV765" s="312"/>
    </row>
    <row r="766" spans="1:48">
      <c r="A766" s="371"/>
      <c r="B766" s="312"/>
      <c r="C766" s="312"/>
      <c r="D766" s="312"/>
      <c r="E766" s="370"/>
      <c r="F766" s="312"/>
      <c r="G766" s="312"/>
      <c r="H766" s="312"/>
      <c r="I766" s="312"/>
      <c r="J766" s="312"/>
      <c r="K766" s="312"/>
      <c r="L766" s="312"/>
      <c r="M766" s="312"/>
      <c r="N766" s="312"/>
      <c r="O766" s="312"/>
      <c r="P766" s="312"/>
      <c r="Q766" s="312"/>
      <c r="R766" s="312"/>
      <c r="S766" s="312"/>
      <c r="T766" s="312"/>
      <c r="U766" s="312"/>
      <c r="V766" s="312"/>
      <c r="W766" s="312"/>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c r="AS766" s="312"/>
      <c r="AT766" s="312"/>
      <c r="AU766" s="312"/>
      <c r="AV766" s="312"/>
    </row>
    <row r="767" spans="1:48">
      <c r="A767" s="371"/>
      <c r="B767" s="312"/>
      <c r="C767" s="312"/>
      <c r="D767" s="312"/>
      <c r="E767" s="370"/>
      <c r="F767" s="312"/>
      <c r="G767" s="312"/>
      <c r="H767" s="312"/>
      <c r="I767" s="312"/>
      <c r="J767" s="312"/>
      <c r="K767" s="312"/>
      <c r="L767" s="312"/>
      <c r="M767" s="312"/>
      <c r="N767" s="312"/>
      <c r="O767" s="312"/>
      <c r="P767" s="312"/>
      <c r="Q767" s="312"/>
      <c r="R767" s="312"/>
      <c r="S767" s="312"/>
      <c r="T767" s="312"/>
      <c r="U767" s="312"/>
      <c r="V767" s="312"/>
      <c r="W767" s="312"/>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c r="AS767" s="312"/>
      <c r="AT767" s="312"/>
      <c r="AU767" s="312"/>
      <c r="AV767" s="312"/>
    </row>
    <row r="768" spans="1:48">
      <c r="A768" s="371"/>
      <c r="B768" s="312"/>
      <c r="C768" s="312"/>
      <c r="D768" s="312"/>
      <c r="E768" s="370"/>
      <c r="F768" s="312"/>
      <c r="G768" s="312"/>
      <c r="H768" s="312"/>
      <c r="I768" s="312"/>
      <c r="J768" s="312"/>
      <c r="K768" s="312"/>
      <c r="L768" s="312"/>
      <c r="M768" s="312"/>
      <c r="N768" s="312"/>
      <c r="O768" s="312"/>
      <c r="P768" s="312"/>
      <c r="Q768" s="312"/>
      <c r="R768" s="312"/>
      <c r="S768" s="312"/>
      <c r="T768" s="312"/>
      <c r="U768" s="312"/>
      <c r="V768" s="312"/>
      <c r="W768" s="312"/>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c r="AS768" s="312"/>
      <c r="AT768" s="312"/>
      <c r="AU768" s="312"/>
      <c r="AV768" s="312"/>
    </row>
    <row r="769" spans="1:48">
      <c r="A769" s="371"/>
      <c r="B769" s="312"/>
      <c r="C769" s="312"/>
      <c r="D769" s="312"/>
      <c r="E769" s="370"/>
      <c r="F769" s="312"/>
      <c r="G769" s="312"/>
      <c r="H769" s="312"/>
      <c r="I769" s="312"/>
      <c r="J769" s="312"/>
      <c r="K769" s="312"/>
      <c r="L769" s="312"/>
      <c r="M769" s="312"/>
      <c r="N769" s="312"/>
      <c r="O769" s="312"/>
      <c r="P769" s="312"/>
      <c r="Q769" s="312"/>
      <c r="R769" s="312"/>
      <c r="S769" s="312"/>
      <c r="T769" s="312"/>
      <c r="U769" s="312"/>
      <c r="V769" s="312"/>
      <c r="W769" s="312"/>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c r="AS769" s="312"/>
      <c r="AT769" s="312"/>
      <c r="AU769" s="312"/>
      <c r="AV769" s="312"/>
    </row>
    <row r="770" spans="1:48">
      <c r="A770" s="371"/>
      <c r="B770" s="312"/>
      <c r="C770" s="312"/>
      <c r="D770" s="312"/>
      <c r="E770" s="370"/>
      <c r="F770" s="312"/>
      <c r="G770" s="312"/>
      <c r="H770" s="312"/>
      <c r="I770" s="312"/>
      <c r="J770" s="312"/>
      <c r="K770" s="312"/>
      <c r="L770" s="312"/>
      <c r="M770" s="312"/>
      <c r="N770" s="312"/>
      <c r="O770" s="312"/>
      <c r="P770" s="312"/>
      <c r="Q770" s="312"/>
      <c r="R770" s="312"/>
      <c r="S770" s="312"/>
      <c r="T770" s="312"/>
      <c r="U770" s="312"/>
      <c r="V770" s="312"/>
      <c r="W770" s="312"/>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c r="AS770" s="312"/>
      <c r="AT770" s="312"/>
      <c r="AU770" s="312"/>
      <c r="AV770" s="312"/>
    </row>
    <row r="771" spans="1:48">
      <c r="A771" s="371"/>
      <c r="B771" s="312"/>
      <c r="C771" s="312"/>
      <c r="D771" s="312"/>
      <c r="E771" s="370"/>
      <c r="F771" s="312"/>
      <c r="G771" s="312"/>
      <c r="H771" s="312"/>
      <c r="I771" s="312"/>
      <c r="J771" s="312"/>
      <c r="K771" s="312"/>
      <c r="L771" s="312"/>
      <c r="M771" s="312"/>
      <c r="N771" s="312"/>
      <c r="O771" s="312"/>
      <c r="P771" s="312"/>
      <c r="Q771" s="312"/>
      <c r="R771" s="312"/>
      <c r="S771" s="312"/>
      <c r="T771" s="312"/>
      <c r="U771" s="312"/>
      <c r="V771" s="312"/>
      <c r="W771" s="312"/>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c r="AS771" s="312"/>
      <c r="AT771" s="312"/>
      <c r="AU771" s="312"/>
      <c r="AV771" s="312"/>
    </row>
    <row r="772" spans="1:48">
      <c r="A772" s="371"/>
      <c r="B772" s="312"/>
      <c r="C772" s="312"/>
      <c r="D772" s="312"/>
      <c r="E772" s="370"/>
      <c r="F772" s="312"/>
      <c r="G772" s="312"/>
      <c r="H772" s="312"/>
      <c r="I772" s="312"/>
      <c r="J772" s="312"/>
      <c r="K772" s="312"/>
      <c r="L772" s="312"/>
      <c r="M772" s="312"/>
      <c r="N772" s="312"/>
      <c r="O772" s="312"/>
      <c r="P772" s="312"/>
      <c r="Q772" s="312"/>
      <c r="R772" s="312"/>
      <c r="S772" s="312"/>
      <c r="T772" s="312"/>
      <c r="U772" s="312"/>
      <c r="V772" s="312"/>
      <c r="W772" s="312"/>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c r="AS772" s="312"/>
      <c r="AT772" s="312"/>
      <c r="AU772" s="312"/>
      <c r="AV772" s="312"/>
    </row>
    <row r="773" spans="1:48">
      <c r="A773" s="371"/>
      <c r="B773" s="312"/>
      <c r="C773" s="312"/>
      <c r="D773" s="312"/>
      <c r="E773" s="370"/>
      <c r="F773" s="312"/>
      <c r="G773" s="312"/>
      <c r="H773" s="312"/>
      <c r="I773" s="312"/>
      <c r="J773" s="312"/>
      <c r="K773" s="312"/>
      <c r="L773" s="312"/>
      <c r="M773" s="312"/>
      <c r="N773" s="312"/>
      <c r="O773" s="312"/>
      <c r="P773" s="312"/>
      <c r="Q773" s="312"/>
      <c r="R773" s="312"/>
      <c r="S773" s="312"/>
      <c r="T773" s="312"/>
      <c r="U773" s="312"/>
      <c r="V773" s="312"/>
      <c r="W773" s="312"/>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c r="AS773" s="312"/>
      <c r="AT773" s="312"/>
      <c r="AU773" s="312"/>
      <c r="AV773" s="312"/>
    </row>
    <row r="774" spans="1:48">
      <c r="A774" s="371"/>
      <c r="B774" s="312"/>
      <c r="C774" s="312"/>
      <c r="D774" s="312"/>
      <c r="E774" s="370"/>
      <c r="F774" s="312"/>
      <c r="G774" s="312"/>
      <c r="H774" s="312"/>
      <c r="I774" s="312"/>
      <c r="J774" s="312"/>
      <c r="K774" s="312"/>
      <c r="L774" s="312"/>
      <c r="M774" s="312"/>
      <c r="N774" s="312"/>
      <c r="O774" s="312"/>
      <c r="P774" s="312"/>
      <c r="Q774" s="312"/>
      <c r="R774" s="312"/>
      <c r="S774" s="312"/>
      <c r="T774" s="312"/>
      <c r="U774" s="312"/>
      <c r="V774" s="312"/>
      <c r="W774" s="312"/>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c r="AS774" s="312"/>
      <c r="AT774" s="312"/>
      <c r="AU774" s="312"/>
      <c r="AV774" s="312"/>
    </row>
    <row r="775" spans="1:48">
      <c r="A775" s="371"/>
      <c r="B775" s="312"/>
      <c r="C775" s="312"/>
      <c r="D775" s="312"/>
      <c r="E775" s="370"/>
      <c r="F775" s="312"/>
      <c r="G775" s="312"/>
      <c r="H775" s="312"/>
      <c r="I775" s="312"/>
      <c r="J775" s="312"/>
      <c r="K775" s="312"/>
      <c r="L775" s="312"/>
      <c r="M775" s="312"/>
      <c r="N775" s="312"/>
      <c r="O775" s="312"/>
      <c r="P775" s="312"/>
      <c r="Q775" s="312"/>
      <c r="R775" s="312"/>
      <c r="S775" s="312"/>
      <c r="T775" s="312"/>
      <c r="U775" s="312"/>
      <c r="V775" s="312"/>
      <c r="W775" s="312"/>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c r="AS775" s="312"/>
      <c r="AT775" s="312"/>
      <c r="AU775" s="312"/>
      <c r="AV775" s="312"/>
    </row>
    <row r="776" spans="1:48">
      <c r="A776" s="371"/>
      <c r="B776" s="312"/>
      <c r="C776" s="312"/>
      <c r="D776" s="312"/>
      <c r="E776" s="370"/>
      <c r="F776" s="312"/>
      <c r="G776" s="312"/>
      <c r="H776" s="312"/>
      <c r="I776" s="312"/>
      <c r="J776" s="312"/>
      <c r="K776" s="312"/>
      <c r="L776" s="312"/>
      <c r="M776" s="312"/>
      <c r="N776" s="312"/>
      <c r="O776" s="312"/>
      <c r="P776" s="312"/>
      <c r="Q776" s="312"/>
      <c r="R776" s="312"/>
      <c r="S776" s="312"/>
      <c r="T776" s="312"/>
      <c r="U776" s="312"/>
      <c r="V776" s="312"/>
      <c r="W776" s="312"/>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c r="AS776" s="312"/>
      <c r="AT776" s="312"/>
      <c r="AU776" s="312"/>
      <c r="AV776" s="312"/>
    </row>
    <row r="777" spans="1:48">
      <c r="A777" s="371"/>
      <c r="B777" s="312"/>
      <c r="C777" s="312"/>
      <c r="D777" s="312"/>
      <c r="E777" s="370"/>
      <c r="F777" s="312"/>
      <c r="G777" s="312"/>
      <c r="H777" s="312"/>
      <c r="I777" s="312"/>
      <c r="J777" s="312"/>
      <c r="K777" s="312"/>
      <c r="L777" s="312"/>
      <c r="M777" s="312"/>
      <c r="N777" s="312"/>
      <c r="O777" s="312"/>
      <c r="P777" s="312"/>
      <c r="Q777" s="312"/>
      <c r="R777" s="312"/>
      <c r="S777" s="312"/>
      <c r="T777" s="312"/>
      <c r="U777" s="312"/>
      <c r="V777" s="312"/>
      <c r="W777" s="312"/>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c r="AS777" s="312"/>
      <c r="AT777" s="312"/>
      <c r="AU777" s="312"/>
      <c r="AV777" s="312"/>
    </row>
    <row r="778" spans="1:48">
      <c r="A778" s="371"/>
      <c r="B778" s="312"/>
      <c r="C778" s="312"/>
      <c r="D778" s="312"/>
      <c r="E778" s="370"/>
      <c r="F778" s="312"/>
      <c r="G778" s="312"/>
      <c r="H778" s="312"/>
      <c r="I778" s="312"/>
      <c r="J778" s="312"/>
      <c r="K778" s="312"/>
      <c r="L778" s="312"/>
      <c r="M778" s="312"/>
      <c r="N778" s="312"/>
      <c r="O778" s="312"/>
      <c r="P778" s="312"/>
      <c r="Q778" s="312"/>
      <c r="R778" s="312"/>
      <c r="S778" s="312"/>
      <c r="T778" s="312"/>
      <c r="U778" s="312"/>
      <c r="V778" s="312"/>
      <c r="W778" s="312"/>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c r="AS778" s="312"/>
      <c r="AT778" s="312"/>
      <c r="AU778" s="312"/>
      <c r="AV778" s="312"/>
    </row>
    <row r="779" spans="1:48">
      <c r="A779" s="371"/>
      <c r="B779" s="312"/>
      <c r="C779" s="312"/>
      <c r="D779" s="312"/>
      <c r="E779" s="370"/>
      <c r="F779" s="312"/>
      <c r="G779" s="312"/>
      <c r="H779" s="312"/>
      <c r="I779" s="312"/>
      <c r="J779" s="312"/>
      <c r="K779" s="312"/>
      <c r="L779" s="312"/>
      <c r="M779" s="312"/>
      <c r="N779" s="312"/>
      <c r="O779" s="312"/>
      <c r="P779" s="312"/>
      <c r="Q779" s="312"/>
      <c r="R779" s="312"/>
      <c r="S779" s="312"/>
      <c r="T779" s="312"/>
      <c r="U779" s="312"/>
      <c r="V779" s="312"/>
      <c r="W779" s="312"/>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c r="AS779" s="312"/>
      <c r="AT779" s="312"/>
      <c r="AU779" s="312"/>
      <c r="AV779" s="312"/>
    </row>
    <row r="780" spans="1:48">
      <c r="A780" s="371"/>
      <c r="B780" s="312"/>
      <c r="C780" s="312"/>
      <c r="D780" s="312"/>
      <c r="E780" s="370"/>
      <c r="F780" s="312"/>
      <c r="G780" s="312"/>
      <c r="H780" s="312"/>
      <c r="I780" s="312"/>
      <c r="J780" s="312"/>
      <c r="K780" s="312"/>
      <c r="L780" s="312"/>
      <c r="M780" s="312"/>
      <c r="N780" s="312"/>
      <c r="O780" s="312"/>
      <c r="P780" s="312"/>
      <c r="Q780" s="312"/>
      <c r="R780" s="312"/>
      <c r="S780" s="312"/>
      <c r="T780" s="312"/>
      <c r="U780" s="312"/>
      <c r="V780" s="312"/>
      <c r="W780" s="312"/>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c r="AS780" s="312"/>
      <c r="AT780" s="312"/>
      <c r="AU780" s="312"/>
      <c r="AV780" s="312"/>
    </row>
    <row r="781" spans="1:48">
      <c r="A781" s="371"/>
      <c r="B781" s="312"/>
      <c r="C781" s="312"/>
      <c r="D781" s="312"/>
      <c r="E781" s="370"/>
      <c r="F781" s="312"/>
      <c r="G781" s="312"/>
      <c r="H781" s="312"/>
      <c r="I781" s="312"/>
      <c r="J781" s="312"/>
      <c r="K781" s="312"/>
      <c r="L781" s="312"/>
      <c r="M781" s="312"/>
      <c r="N781" s="312"/>
      <c r="O781" s="312"/>
      <c r="P781" s="312"/>
      <c r="Q781" s="312"/>
      <c r="R781" s="312"/>
      <c r="S781" s="312"/>
      <c r="T781" s="312"/>
      <c r="U781" s="312"/>
      <c r="V781" s="312"/>
      <c r="W781" s="312"/>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c r="AS781" s="312"/>
      <c r="AT781" s="312"/>
      <c r="AU781" s="312"/>
      <c r="AV781" s="312"/>
    </row>
    <row r="782" spans="1:48">
      <c r="A782" s="371"/>
      <c r="B782" s="312"/>
      <c r="C782" s="312"/>
      <c r="D782" s="312"/>
      <c r="E782" s="370"/>
      <c r="F782" s="312"/>
      <c r="G782" s="312"/>
      <c r="H782" s="312"/>
      <c r="I782" s="312"/>
      <c r="J782" s="312"/>
      <c r="K782" s="312"/>
      <c r="L782" s="312"/>
      <c r="M782" s="312"/>
      <c r="N782" s="312"/>
      <c r="O782" s="312"/>
      <c r="P782" s="312"/>
      <c r="Q782" s="312"/>
      <c r="R782" s="312"/>
      <c r="S782" s="312"/>
      <c r="T782" s="312"/>
      <c r="U782" s="312"/>
      <c r="V782" s="312"/>
      <c r="W782" s="312"/>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c r="AS782" s="312"/>
      <c r="AT782" s="312"/>
      <c r="AU782" s="312"/>
      <c r="AV782" s="312"/>
    </row>
    <row r="783" spans="1:48">
      <c r="A783" s="371"/>
      <c r="B783" s="312"/>
      <c r="C783" s="312"/>
      <c r="D783" s="312"/>
      <c r="E783" s="370"/>
      <c r="F783" s="312"/>
      <c r="G783" s="312"/>
      <c r="H783" s="312"/>
      <c r="I783" s="312"/>
      <c r="J783" s="312"/>
      <c r="K783" s="312"/>
      <c r="L783" s="312"/>
      <c r="M783" s="312"/>
      <c r="N783" s="312"/>
      <c r="O783" s="312"/>
      <c r="P783" s="312"/>
      <c r="Q783" s="312"/>
      <c r="R783" s="312"/>
      <c r="S783" s="312"/>
      <c r="T783" s="312"/>
      <c r="U783" s="312"/>
      <c r="V783" s="312"/>
      <c r="W783" s="312"/>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c r="AS783" s="312"/>
      <c r="AT783" s="312"/>
      <c r="AU783" s="312"/>
      <c r="AV783" s="312"/>
    </row>
    <row r="784" spans="1:48">
      <c r="A784" s="371"/>
      <c r="B784" s="312"/>
      <c r="C784" s="312"/>
      <c r="D784" s="312"/>
      <c r="E784" s="370"/>
      <c r="F784" s="312"/>
      <c r="G784" s="312"/>
      <c r="H784" s="312"/>
      <c r="I784" s="312"/>
      <c r="J784" s="312"/>
      <c r="K784" s="312"/>
      <c r="L784" s="312"/>
      <c r="M784" s="312"/>
      <c r="N784" s="312"/>
      <c r="O784" s="312"/>
      <c r="P784" s="312"/>
      <c r="Q784" s="312"/>
      <c r="R784" s="312"/>
      <c r="S784" s="312"/>
      <c r="T784" s="312"/>
      <c r="U784" s="312"/>
      <c r="V784" s="312"/>
      <c r="W784" s="312"/>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c r="AS784" s="312"/>
      <c r="AT784" s="312"/>
      <c r="AU784" s="312"/>
      <c r="AV784" s="312"/>
    </row>
    <row r="785" spans="1:48">
      <c r="A785" s="371"/>
      <c r="B785" s="312"/>
      <c r="C785" s="312"/>
      <c r="D785" s="312"/>
      <c r="E785" s="370"/>
      <c r="F785" s="312"/>
      <c r="G785" s="312"/>
      <c r="H785" s="312"/>
      <c r="I785" s="312"/>
      <c r="J785" s="312"/>
      <c r="K785" s="312"/>
      <c r="L785" s="312"/>
      <c r="M785" s="312"/>
      <c r="N785" s="312"/>
      <c r="O785" s="312"/>
      <c r="P785" s="312"/>
      <c r="Q785" s="312"/>
      <c r="R785" s="312"/>
      <c r="S785" s="312"/>
      <c r="T785" s="312"/>
      <c r="U785" s="312"/>
      <c r="V785" s="312"/>
      <c r="W785" s="312"/>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c r="AS785" s="312"/>
      <c r="AT785" s="312"/>
      <c r="AU785" s="312"/>
      <c r="AV785" s="312"/>
    </row>
    <row r="786" spans="1:48">
      <c r="A786" s="371"/>
      <c r="B786" s="312"/>
      <c r="C786" s="312"/>
      <c r="D786" s="312"/>
      <c r="E786" s="370"/>
      <c r="F786" s="312"/>
      <c r="G786" s="312"/>
      <c r="H786" s="312"/>
      <c r="I786" s="312"/>
      <c r="J786" s="312"/>
      <c r="K786" s="312"/>
      <c r="L786" s="312"/>
      <c r="M786" s="312"/>
      <c r="N786" s="312"/>
      <c r="O786" s="312"/>
      <c r="P786" s="312"/>
      <c r="Q786" s="312"/>
      <c r="R786" s="312"/>
      <c r="S786" s="312"/>
      <c r="T786" s="312"/>
      <c r="U786" s="312"/>
      <c r="V786" s="312"/>
      <c r="W786" s="312"/>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c r="AS786" s="312"/>
      <c r="AT786" s="312"/>
      <c r="AU786" s="312"/>
      <c r="AV786" s="312"/>
    </row>
    <row r="787" spans="1:48">
      <c r="A787" s="371"/>
      <c r="B787" s="312"/>
      <c r="C787" s="312"/>
      <c r="D787" s="312"/>
      <c r="E787" s="370"/>
      <c r="F787" s="312"/>
      <c r="G787" s="312"/>
      <c r="H787" s="312"/>
      <c r="I787" s="312"/>
      <c r="J787" s="312"/>
      <c r="K787" s="312"/>
      <c r="L787" s="312"/>
      <c r="M787" s="312"/>
      <c r="N787" s="312"/>
      <c r="O787" s="312"/>
      <c r="P787" s="312"/>
      <c r="Q787" s="312"/>
      <c r="R787" s="312"/>
      <c r="S787" s="312"/>
      <c r="T787" s="312"/>
      <c r="U787" s="312"/>
      <c r="V787" s="312"/>
      <c r="W787" s="312"/>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c r="AS787" s="312"/>
      <c r="AT787" s="312"/>
      <c r="AU787" s="312"/>
      <c r="AV787" s="312"/>
    </row>
    <row r="788" spans="1:48">
      <c r="A788" s="371"/>
      <c r="B788" s="312"/>
      <c r="C788" s="312"/>
      <c r="D788" s="312"/>
      <c r="E788" s="370"/>
      <c r="F788" s="312"/>
      <c r="G788" s="312"/>
      <c r="H788" s="312"/>
      <c r="I788" s="312"/>
      <c r="J788" s="312"/>
      <c r="K788" s="312"/>
      <c r="L788" s="312"/>
      <c r="M788" s="312"/>
      <c r="N788" s="312"/>
      <c r="O788" s="312"/>
      <c r="P788" s="312"/>
      <c r="Q788" s="312"/>
      <c r="R788" s="312"/>
      <c r="S788" s="312"/>
      <c r="T788" s="312"/>
      <c r="U788" s="312"/>
      <c r="V788" s="312"/>
      <c r="W788" s="312"/>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c r="AS788" s="312"/>
      <c r="AT788" s="312"/>
      <c r="AU788" s="312"/>
      <c r="AV788" s="312"/>
    </row>
    <row r="789" spans="1:48">
      <c r="A789" s="371"/>
      <c r="B789" s="312"/>
      <c r="C789" s="312"/>
      <c r="D789" s="312"/>
      <c r="E789" s="370"/>
      <c r="F789" s="312"/>
      <c r="G789" s="312"/>
      <c r="H789" s="312"/>
      <c r="I789" s="312"/>
      <c r="J789" s="312"/>
      <c r="K789" s="312"/>
      <c r="L789" s="312"/>
      <c r="M789" s="312"/>
      <c r="N789" s="312"/>
      <c r="O789" s="312"/>
      <c r="P789" s="312"/>
      <c r="Q789" s="312"/>
      <c r="R789" s="312"/>
      <c r="S789" s="312"/>
      <c r="T789" s="312"/>
      <c r="U789" s="312"/>
      <c r="V789" s="312"/>
      <c r="W789" s="312"/>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c r="AS789" s="312"/>
      <c r="AT789" s="312"/>
      <c r="AU789" s="312"/>
      <c r="AV789" s="312"/>
    </row>
    <row r="790" spans="1:48">
      <c r="A790" s="371"/>
      <c r="B790" s="312"/>
      <c r="C790" s="312"/>
      <c r="D790" s="312"/>
      <c r="E790" s="370"/>
      <c r="F790" s="312"/>
      <c r="G790" s="312"/>
      <c r="H790" s="312"/>
      <c r="I790" s="312"/>
      <c r="J790" s="312"/>
      <c r="K790" s="312"/>
      <c r="L790" s="312"/>
      <c r="M790" s="312"/>
      <c r="N790" s="312"/>
      <c r="O790" s="312"/>
      <c r="P790" s="312"/>
      <c r="Q790" s="312"/>
      <c r="R790" s="312"/>
      <c r="S790" s="312"/>
      <c r="T790" s="312"/>
      <c r="U790" s="312"/>
      <c r="V790" s="312"/>
      <c r="W790" s="312"/>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c r="AS790" s="312"/>
      <c r="AT790" s="312"/>
      <c r="AU790" s="312"/>
      <c r="AV790" s="312"/>
    </row>
    <row r="791" spans="1:48">
      <c r="A791" s="371"/>
      <c r="B791" s="312"/>
      <c r="C791" s="312"/>
      <c r="D791" s="312"/>
      <c r="E791" s="370"/>
      <c r="F791" s="312"/>
      <c r="G791" s="312"/>
      <c r="H791" s="312"/>
      <c r="I791" s="312"/>
      <c r="J791" s="312"/>
      <c r="K791" s="312"/>
      <c r="L791" s="312"/>
      <c r="M791" s="312"/>
      <c r="N791" s="312"/>
      <c r="O791" s="312"/>
      <c r="P791" s="312"/>
      <c r="Q791" s="312"/>
      <c r="R791" s="312"/>
      <c r="S791" s="312"/>
      <c r="T791" s="312"/>
      <c r="U791" s="312"/>
      <c r="V791" s="312"/>
      <c r="W791" s="312"/>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c r="AS791" s="312"/>
      <c r="AT791" s="312"/>
      <c r="AU791" s="312"/>
      <c r="AV791" s="312"/>
    </row>
    <row r="792" spans="1:48">
      <c r="A792" s="371"/>
      <c r="B792" s="312"/>
      <c r="C792" s="312"/>
      <c r="D792" s="312"/>
      <c r="E792" s="370"/>
      <c r="F792" s="312"/>
      <c r="G792" s="312"/>
      <c r="H792" s="312"/>
      <c r="I792" s="312"/>
      <c r="J792" s="312"/>
      <c r="K792" s="312"/>
      <c r="L792" s="312"/>
      <c r="M792" s="312"/>
      <c r="N792" s="312"/>
      <c r="O792" s="312"/>
      <c r="P792" s="312"/>
      <c r="Q792" s="312"/>
      <c r="R792" s="312"/>
      <c r="S792" s="312"/>
      <c r="T792" s="312"/>
      <c r="U792" s="312"/>
      <c r="V792" s="312"/>
      <c r="W792" s="312"/>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c r="AS792" s="312"/>
      <c r="AT792" s="312"/>
      <c r="AU792" s="312"/>
      <c r="AV792" s="312"/>
    </row>
    <row r="793" spans="1:48">
      <c r="A793" s="371"/>
      <c r="B793" s="312"/>
      <c r="C793" s="312"/>
      <c r="D793" s="312"/>
      <c r="E793" s="370"/>
      <c r="F793" s="312"/>
      <c r="G793" s="312"/>
      <c r="H793" s="312"/>
      <c r="I793" s="312"/>
      <c r="J793" s="312"/>
      <c r="K793" s="312"/>
      <c r="L793" s="312"/>
      <c r="M793" s="312"/>
      <c r="N793" s="312"/>
      <c r="O793" s="312"/>
      <c r="P793" s="312"/>
      <c r="Q793" s="312"/>
      <c r="R793" s="312"/>
      <c r="S793" s="312"/>
      <c r="T793" s="312"/>
      <c r="U793" s="312"/>
      <c r="V793" s="312"/>
      <c r="W793" s="312"/>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c r="AS793" s="312"/>
      <c r="AT793" s="312"/>
      <c r="AU793" s="312"/>
      <c r="AV793" s="312"/>
    </row>
    <row r="794" spans="1:48">
      <c r="A794" s="371"/>
      <c r="B794" s="312"/>
      <c r="C794" s="312"/>
      <c r="D794" s="312"/>
      <c r="E794" s="370"/>
      <c r="F794" s="312"/>
      <c r="G794" s="312"/>
      <c r="H794" s="312"/>
      <c r="I794" s="312"/>
      <c r="J794" s="312"/>
      <c r="K794" s="312"/>
      <c r="L794" s="312"/>
      <c r="M794" s="312"/>
      <c r="N794" s="312"/>
      <c r="O794" s="312"/>
      <c r="P794" s="312"/>
      <c r="Q794" s="312"/>
      <c r="R794" s="312"/>
      <c r="S794" s="312"/>
      <c r="T794" s="312"/>
      <c r="U794" s="312"/>
      <c r="V794" s="312"/>
      <c r="W794" s="312"/>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c r="AS794" s="312"/>
      <c r="AT794" s="312"/>
      <c r="AU794" s="312"/>
      <c r="AV794" s="312"/>
    </row>
    <row r="795" spans="1:48">
      <c r="A795" s="371"/>
      <c r="B795" s="312"/>
      <c r="C795" s="312"/>
      <c r="D795" s="312"/>
      <c r="E795" s="370"/>
      <c r="F795" s="312"/>
      <c r="G795" s="312"/>
      <c r="H795" s="312"/>
      <c r="I795" s="312"/>
      <c r="J795" s="312"/>
      <c r="K795" s="312"/>
      <c r="L795" s="312"/>
      <c r="M795" s="312"/>
      <c r="N795" s="312"/>
      <c r="O795" s="312"/>
      <c r="P795" s="312"/>
      <c r="Q795" s="312"/>
      <c r="R795" s="312"/>
      <c r="S795" s="312"/>
      <c r="T795" s="312"/>
      <c r="U795" s="312"/>
      <c r="V795" s="312"/>
      <c r="W795" s="312"/>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c r="AS795" s="312"/>
      <c r="AT795" s="312"/>
      <c r="AU795" s="312"/>
      <c r="AV795" s="312"/>
    </row>
    <row r="796" spans="1:48">
      <c r="A796" s="371"/>
      <c r="B796" s="312"/>
      <c r="C796" s="312"/>
      <c r="D796" s="312"/>
      <c r="E796" s="370"/>
      <c r="F796" s="312"/>
      <c r="G796" s="312"/>
      <c r="H796" s="312"/>
      <c r="I796" s="312"/>
      <c r="J796" s="312"/>
      <c r="K796" s="312"/>
      <c r="L796" s="312"/>
      <c r="M796" s="312"/>
      <c r="N796" s="312"/>
      <c r="O796" s="312"/>
      <c r="P796" s="312"/>
      <c r="Q796" s="312"/>
      <c r="R796" s="312"/>
      <c r="S796" s="312"/>
      <c r="T796" s="312"/>
      <c r="U796" s="312"/>
      <c r="V796" s="312"/>
      <c r="W796" s="312"/>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c r="AS796" s="312"/>
      <c r="AT796" s="312"/>
      <c r="AU796" s="312"/>
      <c r="AV796" s="312"/>
    </row>
    <row r="797" spans="1:48">
      <c r="A797" s="371"/>
      <c r="B797" s="312"/>
      <c r="C797" s="312"/>
      <c r="D797" s="312"/>
      <c r="E797" s="370"/>
      <c r="F797" s="312"/>
      <c r="G797" s="312"/>
      <c r="H797" s="312"/>
      <c r="I797" s="312"/>
      <c r="J797" s="312"/>
      <c r="K797" s="312"/>
      <c r="L797" s="312"/>
      <c r="M797" s="312"/>
      <c r="N797" s="312"/>
      <c r="O797" s="312"/>
      <c r="P797" s="312"/>
      <c r="Q797" s="312"/>
      <c r="R797" s="312"/>
      <c r="S797" s="312"/>
      <c r="T797" s="312"/>
      <c r="U797" s="312"/>
      <c r="V797" s="312"/>
      <c r="W797" s="312"/>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c r="AS797" s="312"/>
      <c r="AT797" s="312"/>
      <c r="AU797" s="312"/>
      <c r="AV797" s="312"/>
    </row>
    <row r="798" spans="1:48">
      <c r="A798" s="371"/>
      <c r="B798" s="312"/>
      <c r="C798" s="312"/>
      <c r="D798" s="312"/>
      <c r="E798" s="370"/>
      <c r="F798" s="312"/>
      <c r="G798" s="312"/>
      <c r="H798" s="312"/>
      <c r="I798" s="312"/>
      <c r="J798" s="312"/>
      <c r="K798" s="312"/>
      <c r="L798" s="312"/>
      <c r="M798" s="312"/>
      <c r="N798" s="312"/>
      <c r="O798" s="312"/>
      <c r="P798" s="312"/>
      <c r="Q798" s="312"/>
      <c r="R798" s="312"/>
      <c r="S798" s="312"/>
      <c r="T798" s="312"/>
      <c r="U798" s="312"/>
      <c r="V798" s="312"/>
      <c r="W798" s="312"/>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c r="AS798" s="312"/>
      <c r="AT798" s="312"/>
      <c r="AU798" s="312"/>
      <c r="AV798" s="312"/>
    </row>
    <row r="799" spans="1:48">
      <c r="A799" s="371"/>
      <c r="B799" s="312"/>
      <c r="C799" s="312"/>
      <c r="D799" s="312"/>
      <c r="E799" s="370"/>
      <c r="F799" s="312"/>
      <c r="G799" s="312"/>
      <c r="H799" s="312"/>
      <c r="I799" s="312"/>
      <c r="J799" s="312"/>
      <c r="K799" s="312"/>
      <c r="L799" s="312"/>
      <c r="M799" s="312"/>
      <c r="N799" s="312"/>
      <c r="O799" s="312"/>
      <c r="P799" s="312"/>
      <c r="Q799" s="312"/>
      <c r="R799" s="312"/>
      <c r="S799" s="312"/>
      <c r="T799" s="312"/>
      <c r="U799" s="312"/>
      <c r="V799" s="312"/>
      <c r="W799" s="312"/>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c r="AS799" s="312"/>
      <c r="AT799" s="312"/>
      <c r="AU799" s="312"/>
      <c r="AV799" s="312"/>
    </row>
    <row r="800" spans="1:48">
      <c r="A800" s="371"/>
      <c r="B800" s="312"/>
      <c r="C800" s="312"/>
      <c r="D800" s="312"/>
      <c r="E800" s="370"/>
      <c r="F800" s="312"/>
      <c r="G800" s="312"/>
      <c r="H800" s="312"/>
      <c r="I800" s="312"/>
      <c r="J800" s="312"/>
      <c r="K800" s="312"/>
      <c r="L800" s="312"/>
      <c r="M800" s="312"/>
      <c r="N800" s="312"/>
      <c r="O800" s="312"/>
      <c r="P800" s="312"/>
      <c r="Q800" s="312"/>
      <c r="R800" s="312"/>
      <c r="S800" s="312"/>
      <c r="T800" s="312"/>
      <c r="U800" s="312"/>
      <c r="V800" s="312"/>
      <c r="W800" s="312"/>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c r="AS800" s="312"/>
      <c r="AT800" s="312"/>
      <c r="AU800" s="312"/>
      <c r="AV800" s="312"/>
    </row>
    <row r="801" spans="1:48">
      <c r="A801" s="371"/>
      <c r="B801" s="312"/>
      <c r="C801" s="312"/>
      <c r="D801" s="312"/>
      <c r="E801" s="370"/>
      <c r="F801" s="312"/>
      <c r="G801" s="312"/>
      <c r="H801" s="312"/>
      <c r="I801" s="312"/>
      <c r="J801" s="312"/>
      <c r="K801" s="312"/>
      <c r="L801" s="312"/>
      <c r="M801" s="312"/>
      <c r="N801" s="312"/>
      <c r="O801" s="312"/>
      <c r="P801" s="312"/>
      <c r="Q801" s="312"/>
      <c r="R801" s="312"/>
      <c r="S801" s="312"/>
      <c r="T801" s="312"/>
      <c r="U801" s="312"/>
      <c r="V801" s="312"/>
      <c r="W801" s="312"/>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c r="AS801" s="312"/>
      <c r="AT801" s="312"/>
      <c r="AU801" s="312"/>
      <c r="AV801" s="312"/>
    </row>
    <row r="802" spans="1:48">
      <c r="A802" s="371"/>
      <c r="B802" s="312"/>
      <c r="C802" s="312"/>
      <c r="D802" s="312"/>
      <c r="E802" s="370"/>
      <c r="F802" s="312"/>
      <c r="G802" s="312"/>
      <c r="H802" s="312"/>
      <c r="I802" s="312"/>
      <c r="J802" s="312"/>
      <c r="K802" s="312"/>
      <c r="L802" s="312"/>
      <c r="M802" s="312"/>
      <c r="N802" s="312"/>
      <c r="O802" s="312"/>
      <c r="P802" s="312"/>
      <c r="Q802" s="312"/>
      <c r="R802" s="312"/>
      <c r="S802" s="312"/>
      <c r="T802" s="312"/>
      <c r="U802" s="312"/>
      <c r="V802" s="312"/>
      <c r="W802" s="312"/>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c r="AS802" s="312"/>
      <c r="AT802" s="312"/>
      <c r="AU802" s="312"/>
      <c r="AV802" s="312"/>
    </row>
    <row r="803" spans="1:48">
      <c r="A803" s="371"/>
      <c r="B803" s="312"/>
      <c r="C803" s="312"/>
      <c r="D803" s="312"/>
      <c r="E803" s="370"/>
      <c r="F803" s="312"/>
      <c r="G803" s="312"/>
      <c r="H803" s="312"/>
      <c r="I803" s="312"/>
      <c r="J803" s="312"/>
      <c r="K803" s="312"/>
      <c r="L803" s="312"/>
      <c r="M803" s="312"/>
      <c r="N803" s="312"/>
      <c r="O803" s="312"/>
      <c r="P803" s="312"/>
      <c r="Q803" s="312"/>
      <c r="R803" s="312"/>
      <c r="S803" s="312"/>
      <c r="T803" s="312"/>
      <c r="U803" s="312"/>
      <c r="V803" s="312"/>
      <c r="W803" s="312"/>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c r="AS803" s="312"/>
      <c r="AT803" s="312"/>
      <c r="AU803" s="312"/>
      <c r="AV803" s="312"/>
    </row>
    <row r="804" spans="1:48">
      <c r="A804" s="371"/>
      <c r="B804" s="312"/>
      <c r="C804" s="312"/>
      <c r="D804" s="312"/>
      <c r="E804" s="370"/>
      <c r="F804" s="312"/>
      <c r="G804" s="312"/>
      <c r="H804" s="312"/>
      <c r="I804" s="312"/>
      <c r="J804" s="312"/>
      <c r="K804" s="312"/>
      <c r="L804" s="312"/>
      <c r="M804" s="312"/>
      <c r="N804" s="312"/>
      <c r="O804" s="312"/>
      <c r="P804" s="312"/>
      <c r="Q804" s="312"/>
      <c r="R804" s="312"/>
      <c r="S804" s="312"/>
      <c r="T804" s="312"/>
      <c r="U804" s="312"/>
      <c r="V804" s="312"/>
      <c r="W804" s="312"/>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c r="AS804" s="312"/>
      <c r="AT804" s="312"/>
      <c r="AU804" s="312"/>
      <c r="AV804" s="312"/>
    </row>
    <row r="805" spans="1:48">
      <c r="A805" s="371"/>
      <c r="B805" s="312"/>
      <c r="C805" s="312"/>
      <c r="D805" s="312"/>
      <c r="E805" s="370"/>
      <c r="F805" s="312"/>
      <c r="G805" s="312"/>
      <c r="H805" s="312"/>
      <c r="I805" s="312"/>
      <c r="J805" s="312"/>
      <c r="K805" s="312"/>
      <c r="L805" s="312"/>
      <c r="M805" s="312"/>
      <c r="N805" s="312"/>
      <c r="O805" s="312"/>
      <c r="P805" s="312"/>
      <c r="Q805" s="312"/>
      <c r="R805" s="312"/>
      <c r="S805" s="312"/>
      <c r="T805" s="312"/>
      <c r="U805" s="312"/>
      <c r="V805" s="312"/>
      <c r="W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c r="AS805" s="312"/>
      <c r="AT805" s="312"/>
      <c r="AU805" s="312"/>
      <c r="AV805" s="312"/>
    </row>
    <row r="806" spans="1:48">
      <c r="A806" s="371"/>
      <c r="B806" s="312"/>
      <c r="C806" s="312"/>
      <c r="D806" s="312"/>
      <c r="E806" s="370"/>
      <c r="F806" s="312"/>
      <c r="G806" s="312"/>
      <c r="H806" s="312"/>
      <c r="I806" s="312"/>
      <c r="J806" s="312"/>
      <c r="K806" s="312"/>
      <c r="L806" s="312"/>
      <c r="M806" s="312"/>
      <c r="N806" s="312"/>
      <c r="O806" s="312"/>
      <c r="P806" s="312"/>
      <c r="Q806" s="312"/>
      <c r="R806" s="312"/>
      <c r="S806" s="312"/>
      <c r="T806" s="312"/>
      <c r="U806" s="312"/>
      <c r="V806" s="312"/>
      <c r="W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c r="AS806" s="312"/>
      <c r="AT806" s="312"/>
      <c r="AU806" s="312"/>
      <c r="AV806" s="312"/>
    </row>
    <row r="807" spans="1:48">
      <c r="A807" s="371"/>
      <c r="B807" s="312"/>
      <c r="C807" s="312"/>
      <c r="D807" s="312"/>
      <c r="E807" s="370"/>
      <c r="F807" s="312"/>
      <c r="G807" s="312"/>
      <c r="H807" s="312"/>
      <c r="I807" s="312"/>
      <c r="J807" s="312"/>
      <c r="K807" s="312"/>
      <c r="L807" s="312"/>
      <c r="M807" s="312"/>
      <c r="N807" s="312"/>
      <c r="O807" s="312"/>
      <c r="P807" s="312"/>
      <c r="Q807" s="312"/>
      <c r="R807" s="312"/>
      <c r="S807" s="312"/>
      <c r="T807" s="312"/>
      <c r="U807" s="312"/>
      <c r="V807" s="312"/>
      <c r="W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c r="AS807" s="312"/>
      <c r="AT807" s="312"/>
      <c r="AU807" s="312"/>
      <c r="AV807" s="312"/>
    </row>
    <row r="808" spans="1:48">
      <c r="A808" s="371"/>
      <c r="B808" s="312"/>
      <c r="C808" s="312"/>
      <c r="D808" s="312"/>
      <c r="E808" s="370"/>
      <c r="F808" s="312"/>
      <c r="G808" s="312"/>
      <c r="H808" s="312"/>
      <c r="I808" s="312"/>
      <c r="J808" s="312"/>
      <c r="K808" s="312"/>
      <c r="L808" s="312"/>
      <c r="M808" s="312"/>
      <c r="N808" s="312"/>
      <c r="O808" s="312"/>
      <c r="P808" s="312"/>
      <c r="Q808" s="312"/>
      <c r="R808" s="312"/>
      <c r="S808" s="312"/>
      <c r="T808" s="312"/>
      <c r="U808" s="312"/>
      <c r="V808" s="312"/>
      <c r="W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c r="AS808" s="312"/>
      <c r="AT808" s="312"/>
      <c r="AU808" s="312"/>
      <c r="AV808" s="312"/>
    </row>
    <row r="809" spans="1:48">
      <c r="A809" s="371"/>
      <c r="B809" s="312"/>
      <c r="C809" s="312"/>
      <c r="D809" s="312"/>
      <c r="E809" s="370"/>
      <c r="F809" s="312"/>
      <c r="G809" s="312"/>
      <c r="H809" s="312"/>
      <c r="I809" s="312"/>
      <c r="J809" s="312"/>
      <c r="K809" s="312"/>
      <c r="L809" s="312"/>
      <c r="M809" s="312"/>
      <c r="N809" s="312"/>
      <c r="O809" s="312"/>
      <c r="P809" s="312"/>
      <c r="Q809" s="312"/>
      <c r="R809" s="312"/>
      <c r="S809" s="312"/>
      <c r="T809" s="312"/>
      <c r="U809" s="312"/>
      <c r="V809" s="312"/>
      <c r="W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c r="AS809" s="312"/>
      <c r="AT809" s="312"/>
      <c r="AU809" s="312"/>
      <c r="AV809" s="312"/>
    </row>
    <row r="810" spans="1:48">
      <c r="A810" s="371"/>
      <c r="B810" s="312"/>
      <c r="C810" s="312"/>
      <c r="D810" s="312"/>
      <c r="E810" s="370"/>
      <c r="F810" s="312"/>
      <c r="G810" s="312"/>
      <c r="H810" s="312"/>
      <c r="I810" s="312"/>
      <c r="J810" s="312"/>
      <c r="K810" s="312"/>
      <c r="L810" s="312"/>
      <c r="M810" s="312"/>
      <c r="N810" s="312"/>
      <c r="O810" s="312"/>
      <c r="P810" s="312"/>
      <c r="Q810" s="312"/>
      <c r="R810" s="312"/>
      <c r="S810" s="312"/>
      <c r="T810" s="312"/>
      <c r="U810" s="312"/>
      <c r="V810" s="312"/>
      <c r="W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c r="AS810" s="312"/>
      <c r="AT810" s="312"/>
      <c r="AU810" s="312"/>
      <c r="AV810" s="312"/>
    </row>
    <row r="811" spans="1:48">
      <c r="A811" s="371"/>
      <c r="B811" s="312"/>
      <c r="C811" s="312"/>
      <c r="D811" s="312"/>
      <c r="E811" s="370"/>
      <c r="F811" s="312"/>
      <c r="G811" s="312"/>
      <c r="H811" s="312"/>
      <c r="I811" s="312"/>
      <c r="J811" s="312"/>
      <c r="K811" s="312"/>
      <c r="L811" s="312"/>
      <c r="M811" s="312"/>
      <c r="N811" s="312"/>
      <c r="O811" s="312"/>
      <c r="P811" s="312"/>
      <c r="Q811" s="312"/>
      <c r="R811" s="312"/>
      <c r="S811" s="312"/>
      <c r="T811" s="312"/>
      <c r="U811" s="312"/>
      <c r="V811" s="312"/>
      <c r="W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c r="AS811" s="312"/>
      <c r="AT811" s="312"/>
      <c r="AU811" s="312"/>
      <c r="AV811" s="312"/>
    </row>
    <row r="812" spans="1:48">
      <c r="A812" s="371"/>
      <c r="B812" s="312"/>
      <c r="C812" s="312"/>
      <c r="D812" s="312"/>
      <c r="E812" s="370"/>
      <c r="F812" s="312"/>
      <c r="G812" s="312"/>
      <c r="H812" s="312"/>
      <c r="I812" s="312"/>
      <c r="J812" s="312"/>
      <c r="K812" s="312"/>
      <c r="L812" s="312"/>
      <c r="M812" s="312"/>
      <c r="N812" s="312"/>
      <c r="O812" s="312"/>
      <c r="P812" s="312"/>
      <c r="Q812" s="312"/>
      <c r="R812" s="312"/>
      <c r="S812" s="312"/>
      <c r="T812" s="312"/>
      <c r="U812" s="312"/>
      <c r="V812" s="312"/>
      <c r="W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c r="AS812" s="312"/>
      <c r="AT812" s="312"/>
      <c r="AU812" s="312"/>
      <c r="AV812" s="312"/>
    </row>
    <row r="813" spans="1:48">
      <c r="A813" s="371"/>
      <c r="B813" s="312"/>
      <c r="C813" s="312"/>
      <c r="D813" s="312"/>
      <c r="E813" s="370"/>
      <c r="F813" s="312"/>
      <c r="G813" s="312"/>
      <c r="H813" s="312"/>
      <c r="I813" s="312"/>
      <c r="J813" s="312"/>
      <c r="K813" s="312"/>
      <c r="L813" s="312"/>
      <c r="M813" s="312"/>
      <c r="N813" s="312"/>
      <c r="O813" s="312"/>
      <c r="P813" s="312"/>
      <c r="Q813" s="312"/>
      <c r="R813" s="312"/>
      <c r="S813" s="312"/>
      <c r="T813" s="312"/>
      <c r="U813" s="312"/>
      <c r="V813" s="312"/>
      <c r="W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c r="AS813" s="312"/>
      <c r="AT813" s="312"/>
      <c r="AU813" s="312"/>
      <c r="AV813" s="312"/>
    </row>
    <row r="814" spans="1:48">
      <c r="A814" s="371"/>
      <c r="B814" s="312"/>
      <c r="C814" s="312"/>
      <c r="D814" s="312"/>
      <c r="E814" s="370"/>
      <c r="F814" s="312"/>
      <c r="G814" s="312"/>
      <c r="H814" s="312"/>
      <c r="I814" s="312"/>
      <c r="J814" s="312"/>
      <c r="K814" s="312"/>
      <c r="L814" s="312"/>
      <c r="M814" s="312"/>
      <c r="N814" s="312"/>
      <c r="O814" s="312"/>
      <c r="P814" s="312"/>
      <c r="Q814" s="312"/>
      <c r="R814" s="312"/>
      <c r="S814" s="312"/>
      <c r="T814" s="312"/>
      <c r="U814" s="312"/>
      <c r="V814" s="312"/>
      <c r="W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c r="AS814" s="312"/>
      <c r="AT814" s="312"/>
      <c r="AU814" s="312"/>
      <c r="AV814" s="312"/>
    </row>
    <row r="815" spans="1:48">
      <c r="A815" s="371"/>
      <c r="B815" s="312"/>
      <c r="C815" s="312"/>
      <c r="D815" s="312"/>
      <c r="E815" s="370"/>
      <c r="F815" s="312"/>
      <c r="G815" s="312"/>
      <c r="H815" s="312"/>
      <c r="I815" s="312"/>
      <c r="J815" s="312"/>
      <c r="K815" s="312"/>
      <c r="L815" s="312"/>
      <c r="M815" s="312"/>
      <c r="N815" s="312"/>
      <c r="O815" s="312"/>
      <c r="P815" s="312"/>
      <c r="Q815" s="312"/>
      <c r="R815" s="312"/>
      <c r="S815" s="312"/>
      <c r="T815" s="312"/>
      <c r="U815" s="312"/>
      <c r="V815" s="312"/>
      <c r="W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c r="AS815" s="312"/>
      <c r="AT815" s="312"/>
      <c r="AU815" s="312"/>
      <c r="AV815" s="312"/>
    </row>
    <row r="816" spans="1:48">
      <c r="A816" s="371"/>
      <c r="B816" s="312"/>
      <c r="C816" s="312"/>
      <c r="D816" s="312"/>
      <c r="E816" s="370"/>
      <c r="F816" s="312"/>
      <c r="G816" s="312"/>
      <c r="H816" s="312"/>
      <c r="I816" s="312"/>
      <c r="J816" s="312"/>
      <c r="K816" s="312"/>
      <c r="L816" s="312"/>
      <c r="M816" s="312"/>
      <c r="N816" s="312"/>
      <c r="O816" s="312"/>
      <c r="P816" s="312"/>
      <c r="Q816" s="312"/>
      <c r="R816" s="312"/>
      <c r="S816" s="312"/>
      <c r="T816" s="312"/>
      <c r="U816" s="312"/>
      <c r="V816" s="312"/>
      <c r="W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c r="AS816" s="312"/>
      <c r="AT816" s="312"/>
      <c r="AU816" s="312"/>
      <c r="AV816" s="312"/>
    </row>
    <row r="817" spans="1:48">
      <c r="A817" s="371"/>
      <c r="B817" s="312"/>
      <c r="C817" s="312"/>
      <c r="D817" s="312"/>
      <c r="E817" s="370"/>
      <c r="F817" s="312"/>
      <c r="G817" s="312"/>
      <c r="H817" s="312"/>
      <c r="I817" s="312"/>
      <c r="J817" s="312"/>
      <c r="K817" s="312"/>
      <c r="L817" s="312"/>
      <c r="M817" s="312"/>
      <c r="N817" s="312"/>
      <c r="O817" s="312"/>
      <c r="P817" s="312"/>
      <c r="Q817" s="312"/>
      <c r="R817" s="312"/>
      <c r="S817" s="312"/>
      <c r="T817" s="312"/>
      <c r="U817" s="312"/>
      <c r="V817" s="312"/>
      <c r="W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c r="AS817" s="312"/>
      <c r="AT817" s="312"/>
      <c r="AU817" s="312"/>
      <c r="AV817" s="312"/>
    </row>
    <row r="818" spans="1:48">
      <c r="A818" s="371"/>
      <c r="B818" s="312"/>
      <c r="C818" s="312"/>
      <c r="D818" s="312"/>
      <c r="E818" s="370"/>
      <c r="F818" s="312"/>
      <c r="G818" s="312"/>
      <c r="H818" s="312"/>
      <c r="I818" s="312"/>
      <c r="J818" s="312"/>
      <c r="K818" s="312"/>
      <c r="L818" s="312"/>
      <c r="M818" s="312"/>
      <c r="N818" s="312"/>
      <c r="O818" s="312"/>
      <c r="P818" s="312"/>
      <c r="Q818" s="312"/>
      <c r="R818" s="312"/>
      <c r="S818" s="312"/>
      <c r="T818" s="312"/>
      <c r="U818" s="312"/>
      <c r="V818" s="312"/>
      <c r="W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c r="AS818" s="312"/>
      <c r="AT818" s="312"/>
      <c r="AU818" s="312"/>
      <c r="AV818" s="312"/>
    </row>
    <row r="819" spans="1:48">
      <c r="A819" s="371"/>
      <c r="B819" s="312"/>
      <c r="C819" s="312"/>
      <c r="D819" s="312"/>
      <c r="E819" s="370"/>
      <c r="F819" s="312"/>
      <c r="G819" s="312"/>
      <c r="H819" s="312"/>
      <c r="I819" s="312"/>
      <c r="J819" s="312"/>
      <c r="K819" s="312"/>
      <c r="L819" s="312"/>
      <c r="M819" s="312"/>
      <c r="N819" s="312"/>
      <c r="O819" s="312"/>
      <c r="P819" s="312"/>
      <c r="Q819" s="312"/>
      <c r="R819" s="312"/>
      <c r="S819" s="312"/>
      <c r="T819" s="312"/>
      <c r="U819" s="312"/>
      <c r="V819" s="312"/>
      <c r="W819" s="312"/>
      <c r="X819" s="312"/>
      <c r="Y819" s="312"/>
      <c r="Z819" s="312"/>
      <c r="AA819" s="312"/>
      <c r="AB819" s="312"/>
      <c r="AC819" s="312"/>
      <c r="AD819" s="312"/>
      <c r="AE819" s="312"/>
      <c r="AF819" s="312"/>
      <c r="AG819" s="312"/>
      <c r="AH819" s="312"/>
      <c r="AI819" s="312"/>
      <c r="AJ819" s="312"/>
      <c r="AK819" s="312"/>
      <c r="AL819" s="312"/>
      <c r="AM819" s="312"/>
      <c r="AN819" s="312"/>
      <c r="AO819" s="312"/>
      <c r="AP819" s="312"/>
      <c r="AQ819" s="312"/>
      <c r="AR819" s="312"/>
      <c r="AS819" s="312"/>
      <c r="AT819" s="312"/>
      <c r="AU819" s="312"/>
      <c r="AV819" s="312"/>
    </row>
    <row r="820" spans="1:48">
      <c r="A820" s="371"/>
      <c r="B820" s="312"/>
      <c r="C820" s="312"/>
      <c r="D820" s="312"/>
      <c r="E820" s="370"/>
      <c r="F820" s="312"/>
      <c r="G820" s="312"/>
      <c r="H820" s="312"/>
      <c r="I820" s="312"/>
      <c r="J820" s="312"/>
      <c r="K820" s="312"/>
      <c r="L820" s="312"/>
      <c r="M820" s="312"/>
      <c r="N820" s="312"/>
      <c r="O820" s="312"/>
      <c r="P820" s="312"/>
      <c r="Q820" s="312"/>
      <c r="R820" s="312"/>
      <c r="S820" s="312"/>
      <c r="T820" s="312"/>
      <c r="U820" s="312"/>
      <c r="V820" s="312"/>
      <c r="W820" s="312"/>
      <c r="X820" s="312"/>
      <c r="Y820" s="312"/>
      <c r="Z820" s="312"/>
      <c r="AA820" s="312"/>
      <c r="AB820" s="312"/>
      <c r="AC820" s="312"/>
      <c r="AD820" s="312"/>
      <c r="AE820" s="312"/>
      <c r="AF820" s="312"/>
      <c r="AG820" s="312"/>
      <c r="AH820" s="312"/>
      <c r="AI820" s="312"/>
      <c r="AJ820" s="312"/>
      <c r="AK820" s="312"/>
      <c r="AL820" s="312"/>
      <c r="AM820" s="312"/>
      <c r="AN820" s="312"/>
      <c r="AO820" s="312"/>
      <c r="AP820" s="312"/>
      <c r="AQ820" s="312"/>
      <c r="AR820" s="312"/>
      <c r="AS820" s="312"/>
      <c r="AT820" s="312"/>
      <c r="AU820" s="312"/>
      <c r="AV820" s="312"/>
    </row>
    <row r="821" spans="1:48">
      <c r="A821" s="371"/>
      <c r="B821" s="312"/>
      <c r="C821" s="312"/>
      <c r="D821" s="312"/>
      <c r="E821" s="370"/>
      <c r="F821" s="312"/>
      <c r="G821" s="312"/>
      <c r="H821" s="312"/>
      <c r="I821" s="312"/>
      <c r="J821" s="312"/>
      <c r="K821" s="312"/>
      <c r="L821" s="312"/>
      <c r="M821" s="312"/>
      <c r="N821" s="312"/>
      <c r="O821" s="312"/>
      <c r="P821" s="312"/>
      <c r="Q821" s="312"/>
      <c r="R821" s="312"/>
      <c r="S821" s="312"/>
      <c r="T821" s="312"/>
      <c r="U821" s="312"/>
      <c r="V821" s="312"/>
      <c r="W821" s="312"/>
      <c r="X821" s="312"/>
      <c r="Y821" s="312"/>
      <c r="Z821" s="312"/>
      <c r="AA821" s="312"/>
      <c r="AB821" s="312"/>
      <c r="AC821" s="312"/>
      <c r="AD821" s="312"/>
      <c r="AE821" s="312"/>
      <c r="AF821" s="312"/>
      <c r="AG821" s="312"/>
      <c r="AH821" s="312"/>
      <c r="AI821" s="312"/>
      <c r="AJ821" s="312"/>
      <c r="AK821" s="312"/>
      <c r="AL821" s="312"/>
      <c r="AM821" s="312"/>
      <c r="AN821" s="312"/>
      <c r="AO821" s="312"/>
      <c r="AP821" s="312"/>
      <c r="AQ821" s="312"/>
      <c r="AR821" s="312"/>
      <c r="AS821" s="312"/>
      <c r="AT821" s="312"/>
      <c r="AU821" s="312"/>
      <c r="AV821" s="312"/>
    </row>
    <row r="822" spans="1:48">
      <c r="A822" s="371"/>
      <c r="B822" s="312"/>
      <c r="C822" s="312"/>
      <c r="D822" s="312"/>
      <c r="E822" s="370"/>
      <c r="F822" s="312"/>
      <c r="G822" s="312"/>
      <c r="H822" s="312"/>
      <c r="I822" s="312"/>
      <c r="J822" s="312"/>
      <c r="K822" s="312"/>
      <c r="L822" s="312"/>
      <c r="M822" s="312"/>
      <c r="N822" s="312"/>
      <c r="O822" s="312"/>
      <c r="P822" s="312"/>
      <c r="Q822" s="312"/>
      <c r="R822" s="312"/>
      <c r="S822" s="312"/>
      <c r="T822" s="312"/>
      <c r="U822" s="312"/>
      <c r="V822" s="312"/>
      <c r="W822" s="312"/>
      <c r="X822" s="312"/>
      <c r="Y822" s="312"/>
      <c r="Z822" s="312"/>
      <c r="AA822" s="312"/>
      <c r="AB822" s="312"/>
      <c r="AC822" s="312"/>
      <c r="AD822" s="312"/>
      <c r="AE822" s="312"/>
      <c r="AF822" s="312"/>
      <c r="AG822" s="312"/>
      <c r="AH822" s="312"/>
      <c r="AI822" s="312"/>
      <c r="AJ822" s="312"/>
      <c r="AK822" s="312"/>
      <c r="AL822" s="312"/>
      <c r="AM822" s="312"/>
      <c r="AN822" s="312"/>
      <c r="AO822" s="312"/>
      <c r="AP822" s="312"/>
      <c r="AQ822" s="312"/>
      <c r="AR822" s="312"/>
      <c r="AS822" s="312"/>
      <c r="AT822" s="312"/>
      <c r="AU822" s="312"/>
      <c r="AV822" s="312"/>
    </row>
    <row r="823" spans="1:48">
      <c r="A823" s="371"/>
      <c r="B823" s="312"/>
      <c r="C823" s="312"/>
      <c r="D823" s="312"/>
      <c r="E823" s="370"/>
      <c r="F823" s="312"/>
      <c r="G823" s="312"/>
      <c r="H823" s="312"/>
      <c r="I823" s="312"/>
      <c r="J823" s="312"/>
      <c r="K823" s="312"/>
      <c r="L823" s="312"/>
      <c r="M823" s="312"/>
      <c r="N823" s="312"/>
      <c r="O823" s="312"/>
      <c r="P823" s="312"/>
      <c r="Q823" s="312"/>
      <c r="R823" s="312"/>
      <c r="S823" s="312"/>
      <c r="T823" s="312"/>
      <c r="U823" s="312"/>
      <c r="V823" s="312"/>
      <c r="W823" s="312"/>
      <c r="X823" s="312"/>
      <c r="Y823" s="312"/>
      <c r="Z823" s="312"/>
      <c r="AA823" s="312"/>
      <c r="AB823" s="312"/>
      <c r="AC823" s="312"/>
      <c r="AD823" s="312"/>
      <c r="AE823" s="312"/>
      <c r="AF823" s="312"/>
      <c r="AG823" s="312"/>
      <c r="AH823" s="312"/>
      <c r="AI823" s="312"/>
      <c r="AJ823" s="312"/>
      <c r="AK823" s="312"/>
      <c r="AL823" s="312"/>
      <c r="AM823" s="312"/>
      <c r="AN823" s="312"/>
      <c r="AO823" s="312"/>
      <c r="AP823" s="312"/>
      <c r="AQ823" s="312"/>
      <c r="AR823" s="312"/>
      <c r="AS823" s="312"/>
      <c r="AT823" s="312"/>
      <c r="AU823" s="312"/>
      <c r="AV823" s="312"/>
    </row>
    <row r="824" spans="1:48">
      <c r="A824" s="371"/>
      <c r="B824" s="312"/>
      <c r="C824" s="312"/>
      <c r="D824" s="312"/>
      <c r="E824" s="370"/>
      <c r="F824" s="312"/>
      <c r="G824" s="312"/>
      <c r="H824" s="312"/>
      <c r="I824" s="312"/>
      <c r="J824" s="312"/>
      <c r="K824" s="312"/>
      <c r="L824" s="312"/>
      <c r="M824" s="312"/>
      <c r="N824" s="312"/>
      <c r="O824" s="312"/>
      <c r="P824" s="312"/>
      <c r="Q824" s="312"/>
      <c r="R824" s="312"/>
      <c r="S824" s="312"/>
      <c r="T824" s="312"/>
      <c r="U824" s="312"/>
      <c r="V824" s="312"/>
      <c r="W824" s="312"/>
      <c r="X824" s="312"/>
      <c r="Y824" s="312"/>
      <c r="Z824" s="312"/>
      <c r="AA824" s="312"/>
      <c r="AB824" s="312"/>
      <c r="AC824" s="312"/>
      <c r="AD824" s="312"/>
      <c r="AE824" s="312"/>
      <c r="AF824" s="312"/>
      <c r="AG824" s="312"/>
      <c r="AH824" s="312"/>
      <c r="AI824" s="312"/>
      <c r="AJ824" s="312"/>
      <c r="AK824" s="312"/>
      <c r="AL824" s="312"/>
      <c r="AM824" s="312"/>
      <c r="AN824" s="312"/>
      <c r="AO824" s="312"/>
      <c r="AP824" s="312"/>
      <c r="AQ824" s="312"/>
      <c r="AR824" s="312"/>
      <c r="AS824" s="312"/>
      <c r="AT824" s="312"/>
      <c r="AU824" s="312"/>
      <c r="AV824" s="312"/>
    </row>
    <row r="825" spans="1:48">
      <c r="A825" s="371"/>
      <c r="B825" s="312"/>
      <c r="C825" s="312"/>
      <c r="D825" s="312"/>
      <c r="E825" s="370"/>
      <c r="F825" s="312"/>
      <c r="G825" s="312"/>
      <c r="H825" s="312"/>
      <c r="I825" s="312"/>
      <c r="J825" s="312"/>
      <c r="K825" s="312"/>
      <c r="L825" s="312"/>
      <c r="M825" s="312"/>
      <c r="N825" s="312"/>
      <c r="O825" s="312"/>
      <c r="P825" s="312"/>
      <c r="Q825" s="312"/>
      <c r="R825" s="312"/>
      <c r="S825" s="312"/>
      <c r="T825" s="312"/>
      <c r="U825" s="312"/>
      <c r="V825" s="312"/>
      <c r="W825" s="312"/>
      <c r="X825" s="312"/>
      <c r="Y825" s="312"/>
      <c r="Z825" s="312"/>
      <c r="AA825" s="312"/>
      <c r="AB825" s="312"/>
      <c r="AC825" s="312"/>
      <c r="AD825" s="312"/>
      <c r="AE825" s="312"/>
      <c r="AF825" s="312"/>
      <c r="AG825" s="312"/>
      <c r="AH825" s="312"/>
      <c r="AI825" s="312"/>
      <c r="AJ825" s="312"/>
      <c r="AK825" s="312"/>
      <c r="AL825" s="312"/>
      <c r="AM825" s="312"/>
      <c r="AN825" s="312"/>
      <c r="AO825" s="312"/>
      <c r="AP825" s="312"/>
      <c r="AQ825" s="312"/>
      <c r="AR825" s="312"/>
      <c r="AS825" s="312"/>
      <c r="AT825" s="312"/>
      <c r="AU825" s="312"/>
      <c r="AV825" s="312"/>
    </row>
    <row r="826" spans="1:48">
      <c r="A826" s="371"/>
      <c r="B826" s="312"/>
      <c r="C826" s="312"/>
      <c r="D826" s="312"/>
      <c r="E826" s="370"/>
      <c r="F826" s="312"/>
      <c r="G826" s="312"/>
      <c r="H826" s="312"/>
      <c r="I826" s="312"/>
      <c r="J826" s="312"/>
      <c r="K826" s="312"/>
      <c r="L826" s="312"/>
      <c r="M826" s="312"/>
      <c r="N826" s="312"/>
      <c r="O826" s="312"/>
      <c r="P826" s="312"/>
      <c r="Q826" s="312"/>
      <c r="R826" s="312"/>
      <c r="S826" s="312"/>
      <c r="T826" s="312"/>
      <c r="U826" s="312"/>
      <c r="V826" s="312"/>
      <c r="W826" s="312"/>
      <c r="X826" s="312"/>
      <c r="Y826" s="312"/>
      <c r="Z826" s="312"/>
      <c r="AA826" s="312"/>
      <c r="AB826" s="312"/>
      <c r="AC826" s="312"/>
      <c r="AD826" s="312"/>
      <c r="AE826" s="312"/>
      <c r="AF826" s="312"/>
      <c r="AG826" s="312"/>
      <c r="AH826" s="312"/>
      <c r="AI826" s="312"/>
      <c r="AJ826" s="312"/>
      <c r="AK826" s="312"/>
      <c r="AL826" s="312"/>
      <c r="AM826" s="312"/>
      <c r="AN826" s="312"/>
      <c r="AO826" s="312"/>
      <c r="AP826" s="312"/>
      <c r="AQ826" s="312"/>
      <c r="AR826" s="312"/>
      <c r="AS826" s="312"/>
      <c r="AT826" s="312"/>
      <c r="AU826" s="312"/>
      <c r="AV826" s="312"/>
    </row>
    <row r="827" spans="1:48">
      <c r="A827" s="371"/>
      <c r="B827" s="312"/>
      <c r="C827" s="312"/>
      <c r="D827" s="312"/>
      <c r="E827" s="370"/>
      <c r="F827" s="312"/>
      <c r="G827" s="312"/>
      <c r="H827" s="312"/>
      <c r="I827" s="312"/>
      <c r="J827" s="312"/>
      <c r="K827" s="312"/>
      <c r="L827" s="312"/>
      <c r="M827" s="312"/>
      <c r="N827" s="312"/>
      <c r="O827" s="312"/>
      <c r="P827" s="312"/>
      <c r="Q827" s="312"/>
      <c r="R827" s="312"/>
      <c r="S827" s="312"/>
      <c r="T827" s="312"/>
      <c r="U827" s="312"/>
      <c r="V827" s="312"/>
      <c r="W827" s="312"/>
      <c r="X827" s="312"/>
      <c r="Y827" s="312"/>
      <c r="Z827" s="312"/>
      <c r="AA827" s="312"/>
      <c r="AB827" s="312"/>
      <c r="AC827" s="312"/>
      <c r="AD827" s="312"/>
      <c r="AE827" s="312"/>
      <c r="AF827" s="312"/>
      <c r="AG827" s="312"/>
      <c r="AH827" s="312"/>
      <c r="AI827" s="312"/>
      <c r="AJ827" s="312"/>
      <c r="AK827" s="312"/>
      <c r="AL827" s="312"/>
      <c r="AM827" s="312"/>
      <c r="AN827" s="312"/>
      <c r="AO827" s="312"/>
      <c r="AP827" s="312"/>
      <c r="AQ827" s="312"/>
      <c r="AR827" s="312"/>
      <c r="AS827" s="312"/>
      <c r="AT827" s="312"/>
      <c r="AU827" s="312"/>
      <c r="AV827" s="312"/>
    </row>
    <row r="828" spans="1:48">
      <c r="A828" s="371"/>
      <c r="B828" s="312"/>
      <c r="C828" s="312"/>
      <c r="D828" s="312"/>
      <c r="E828" s="370"/>
      <c r="F828" s="312"/>
      <c r="G828" s="312"/>
      <c r="H828" s="312"/>
      <c r="I828" s="312"/>
      <c r="J828" s="312"/>
      <c r="K828" s="312"/>
      <c r="L828" s="312"/>
      <c r="M828" s="312"/>
      <c r="N828" s="312"/>
      <c r="O828" s="312"/>
      <c r="P828" s="312"/>
      <c r="Q828" s="312"/>
      <c r="R828" s="312"/>
      <c r="S828" s="312"/>
      <c r="T828" s="312"/>
      <c r="U828" s="312"/>
      <c r="V828" s="312"/>
      <c r="W828" s="312"/>
      <c r="X828" s="312"/>
      <c r="Y828" s="312"/>
      <c r="Z828" s="312"/>
      <c r="AA828" s="312"/>
      <c r="AB828" s="312"/>
      <c r="AC828" s="312"/>
      <c r="AD828" s="312"/>
      <c r="AE828" s="312"/>
      <c r="AF828" s="312"/>
      <c r="AG828" s="312"/>
      <c r="AH828" s="312"/>
      <c r="AI828" s="312"/>
      <c r="AJ828" s="312"/>
      <c r="AK828" s="312"/>
      <c r="AL828" s="312"/>
      <c r="AM828" s="312"/>
      <c r="AN828" s="312"/>
      <c r="AO828" s="312"/>
      <c r="AP828" s="312"/>
      <c r="AQ828" s="312"/>
      <c r="AR828" s="312"/>
      <c r="AS828" s="312"/>
      <c r="AT828" s="312"/>
      <c r="AU828" s="312"/>
      <c r="AV828" s="312"/>
    </row>
    <row r="829" spans="1:48">
      <c r="A829" s="371"/>
      <c r="B829" s="312"/>
      <c r="C829" s="312"/>
      <c r="D829" s="312"/>
      <c r="E829" s="370"/>
      <c r="F829" s="312"/>
      <c r="G829" s="312"/>
      <c r="H829" s="312"/>
      <c r="I829" s="312"/>
      <c r="J829" s="312"/>
      <c r="K829" s="312"/>
      <c r="L829" s="312"/>
      <c r="M829" s="312"/>
      <c r="N829" s="312"/>
      <c r="O829" s="312"/>
      <c r="P829" s="312"/>
      <c r="Q829" s="312"/>
      <c r="R829" s="312"/>
      <c r="S829" s="312"/>
      <c r="T829" s="312"/>
      <c r="U829" s="312"/>
      <c r="V829" s="312"/>
      <c r="W829" s="312"/>
      <c r="X829" s="312"/>
      <c r="Y829" s="312"/>
      <c r="Z829" s="312"/>
      <c r="AA829" s="312"/>
      <c r="AB829" s="312"/>
      <c r="AC829" s="312"/>
      <c r="AD829" s="312"/>
      <c r="AE829" s="312"/>
      <c r="AF829" s="312"/>
      <c r="AG829" s="312"/>
      <c r="AH829" s="312"/>
      <c r="AI829" s="312"/>
      <c r="AJ829" s="312"/>
      <c r="AK829" s="312"/>
      <c r="AL829" s="312"/>
      <c r="AM829" s="312"/>
      <c r="AN829" s="312"/>
      <c r="AO829" s="312"/>
      <c r="AP829" s="312"/>
      <c r="AQ829" s="312"/>
      <c r="AR829" s="312"/>
      <c r="AS829" s="312"/>
      <c r="AT829" s="312"/>
      <c r="AU829" s="312"/>
      <c r="AV829" s="312"/>
    </row>
    <row r="830" spans="1:48">
      <c r="A830" s="371"/>
      <c r="B830" s="312"/>
      <c r="C830" s="312"/>
      <c r="D830" s="312"/>
      <c r="E830" s="370"/>
      <c r="F830" s="312"/>
      <c r="G830" s="312"/>
      <c r="H830" s="312"/>
      <c r="I830" s="312"/>
      <c r="J830" s="312"/>
      <c r="K830" s="312"/>
      <c r="L830" s="312"/>
      <c r="M830" s="312"/>
      <c r="N830" s="312"/>
      <c r="O830" s="312"/>
      <c r="P830" s="312"/>
      <c r="Q830" s="312"/>
      <c r="R830" s="312"/>
      <c r="S830" s="312"/>
      <c r="T830" s="312"/>
      <c r="U830" s="312"/>
      <c r="V830" s="312"/>
      <c r="W830" s="312"/>
      <c r="X830" s="312"/>
      <c r="Y830" s="312"/>
      <c r="Z830" s="312"/>
      <c r="AA830" s="312"/>
      <c r="AB830" s="312"/>
      <c r="AC830" s="312"/>
      <c r="AD830" s="312"/>
      <c r="AE830" s="312"/>
      <c r="AF830" s="312"/>
      <c r="AG830" s="312"/>
      <c r="AH830" s="312"/>
      <c r="AI830" s="312"/>
      <c r="AJ830" s="312"/>
      <c r="AK830" s="312"/>
      <c r="AL830" s="312"/>
      <c r="AM830" s="312"/>
      <c r="AN830" s="312"/>
      <c r="AO830" s="312"/>
      <c r="AP830" s="312"/>
      <c r="AQ830" s="312"/>
      <c r="AR830" s="312"/>
      <c r="AS830" s="312"/>
      <c r="AT830" s="312"/>
      <c r="AU830" s="312"/>
      <c r="AV830" s="312"/>
    </row>
    <row r="831" spans="1:48">
      <c r="A831" s="371"/>
      <c r="B831" s="312"/>
      <c r="C831" s="312"/>
      <c r="D831" s="312"/>
      <c r="E831" s="370"/>
      <c r="F831" s="312"/>
      <c r="G831" s="312"/>
      <c r="H831" s="312"/>
      <c r="I831" s="312"/>
      <c r="J831" s="312"/>
      <c r="K831" s="312"/>
      <c r="L831" s="312"/>
      <c r="M831" s="312"/>
      <c r="N831" s="312"/>
      <c r="O831" s="312"/>
      <c r="P831" s="312"/>
      <c r="Q831" s="312"/>
      <c r="R831" s="312"/>
      <c r="S831" s="312"/>
      <c r="T831" s="312"/>
      <c r="U831" s="312"/>
      <c r="V831" s="312"/>
      <c r="W831" s="312"/>
      <c r="X831" s="312"/>
      <c r="Y831" s="312"/>
      <c r="Z831" s="312"/>
      <c r="AA831" s="312"/>
      <c r="AB831" s="312"/>
      <c r="AC831" s="312"/>
      <c r="AD831" s="312"/>
      <c r="AE831" s="312"/>
      <c r="AF831" s="312"/>
      <c r="AG831" s="312"/>
      <c r="AH831" s="312"/>
      <c r="AI831" s="312"/>
      <c r="AJ831" s="312"/>
      <c r="AK831" s="312"/>
      <c r="AL831" s="312"/>
      <c r="AM831" s="312"/>
      <c r="AN831" s="312"/>
      <c r="AO831" s="312"/>
      <c r="AP831" s="312"/>
      <c r="AQ831" s="312"/>
      <c r="AR831" s="312"/>
      <c r="AS831" s="312"/>
      <c r="AT831" s="312"/>
      <c r="AU831" s="312"/>
      <c r="AV831" s="312"/>
    </row>
    <row r="832" spans="1:48">
      <c r="A832" s="371"/>
      <c r="B832" s="312"/>
      <c r="C832" s="312"/>
      <c r="D832" s="312"/>
      <c r="E832" s="370"/>
      <c r="F832" s="312"/>
      <c r="G832" s="312"/>
      <c r="H832" s="312"/>
      <c r="I832" s="312"/>
      <c r="J832" s="312"/>
      <c r="K832" s="312"/>
      <c r="L832" s="312"/>
      <c r="M832" s="312"/>
      <c r="N832" s="312"/>
      <c r="O832" s="312"/>
      <c r="P832" s="312"/>
      <c r="Q832" s="312"/>
      <c r="R832" s="312"/>
      <c r="S832" s="312"/>
      <c r="T832" s="312"/>
      <c r="U832" s="312"/>
      <c r="V832" s="312"/>
      <c r="W832" s="312"/>
      <c r="X832" s="312"/>
      <c r="Y832" s="312"/>
      <c r="Z832" s="312"/>
      <c r="AA832" s="312"/>
      <c r="AB832" s="312"/>
      <c r="AC832" s="312"/>
      <c r="AD832" s="312"/>
      <c r="AE832" s="312"/>
      <c r="AF832" s="312"/>
      <c r="AG832" s="312"/>
      <c r="AH832" s="312"/>
      <c r="AI832" s="312"/>
      <c r="AJ832" s="312"/>
      <c r="AK832" s="312"/>
      <c r="AL832" s="312"/>
      <c r="AM832" s="312"/>
      <c r="AN832" s="312"/>
      <c r="AO832" s="312"/>
      <c r="AP832" s="312"/>
      <c r="AQ832" s="312"/>
      <c r="AR832" s="312"/>
      <c r="AS832" s="312"/>
      <c r="AT832" s="312"/>
      <c r="AU832" s="312"/>
      <c r="AV832" s="312"/>
    </row>
    <row r="833" spans="1:48">
      <c r="A833" s="371"/>
      <c r="B833" s="312"/>
      <c r="C833" s="312"/>
      <c r="D833" s="312"/>
      <c r="E833" s="370"/>
      <c r="F833" s="312"/>
      <c r="G833" s="312"/>
      <c r="H833" s="312"/>
      <c r="I833" s="312"/>
      <c r="J833" s="312"/>
      <c r="K833" s="312"/>
      <c r="L833" s="312"/>
      <c r="M833" s="312"/>
      <c r="N833" s="312"/>
      <c r="O833" s="312"/>
      <c r="P833" s="312"/>
      <c r="Q833" s="312"/>
      <c r="R833" s="312"/>
      <c r="S833" s="312"/>
      <c r="T833" s="312"/>
      <c r="U833" s="312"/>
      <c r="V833" s="312"/>
      <c r="W833" s="312"/>
      <c r="X833" s="312"/>
      <c r="Y833" s="312"/>
      <c r="Z833" s="312"/>
      <c r="AA833" s="312"/>
      <c r="AB833" s="312"/>
      <c r="AC833" s="312"/>
      <c r="AD833" s="312"/>
      <c r="AE833" s="312"/>
      <c r="AF833" s="312"/>
      <c r="AG833" s="312"/>
      <c r="AH833" s="312"/>
      <c r="AI833" s="312"/>
      <c r="AJ833" s="312"/>
      <c r="AK833" s="312"/>
      <c r="AL833" s="312"/>
      <c r="AM833" s="312"/>
      <c r="AN833" s="312"/>
      <c r="AO833" s="312"/>
      <c r="AP833" s="312"/>
      <c r="AQ833" s="312"/>
      <c r="AR833" s="312"/>
      <c r="AS833" s="312"/>
      <c r="AT833" s="312"/>
      <c r="AU833" s="312"/>
      <c r="AV833" s="312"/>
    </row>
    <row r="834" spans="1:48">
      <c r="A834" s="371"/>
      <c r="B834" s="312"/>
      <c r="C834" s="312"/>
      <c r="D834" s="312"/>
      <c r="E834" s="370"/>
      <c r="F834" s="312"/>
      <c r="G834" s="312"/>
      <c r="H834" s="312"/>
      <c r="I834" s="312"/>
      <c r="J834" s="312"/>
      <c r="K834" s="312"/>
      <c r="L834" s="312"/>
      <c r="M834" s="312"/>
      <c r="N834" s="312"/>
      <c r="O834" s="312"/>
      <c r="P834" s="312"/>
      <c r="Q834" s="312"/>
      <c r="R834" s="312"/>
      <c r="S834" s="312"/>
      <c r="T834" s="312"/>
      <c r="U834" s="312"/>
      <c r="V834" s="312"/>
      <c r="W834" s="312"/>
      <c r="X834" s="312"/>
      <c r="Y834" s="312"/>
      <c r="Z834" s="312"/>
      <c r="AA834" s="312"/>
      <c r="AB834" s="312"/>
      <c r="AC834" s="312"/>
      <c r="AD834" s="312"/>
      <c r="AE834" s="312"/>
      <c r="AF834" s="312"/>
      <c r="AG834" s="312"/>
      <c r="AH834" s="312"/>
      <c r="AI834" s="312"/>
      <c r="AJ834" s="312"/>
      <c r="AK834" s="312"/>
      <c r="AL834" s="312"/>
      <c r="AM834" s="312"/>
      <c r="AN834" s="312"/>
      <c r="AO834" s="312"/>
      <c r="AP834" s="312"/>
      <c r="AQ834" s="312"/>
      <c r="AR834" s="312"/>
      <c r="AS834" s="312"/>
      <c r="AT834" s="312"/>
      <c r="AU834" s="312"/>
      <c r="AV834" s="312"/>
    </row>
    <row r="835" spans="1:48">
      <c r="A835" s="371"/>
      <c r="B835" s="312"/>
      <c r="C835" s="312"/>
      <c r="D835" s="312"/>
      <c r="E835" s="370"/>
      <c r="F835" s="312"/>
      <c r="G835" s="312"/>
      <c r="H835" s="312"/>
      <c r="I835" s="312"/>
      <c r="J835" s="312"/>
      <c r="K835" s="312"/>
      <c r="L835" s="312"/>
      <c r="M835" s="312"/>
      <c r="N835" s="312"/>
      <c r="O835" s="312"/>
      <c r="P835" s="312"/>
      <c r="Q835" s="312"/>
      <c r="R835" s="312"/>
      <c r="S835" s="312"/>
      <c r="T835" s="312"/>
      <c r="U835" s="312"/>
      <c r="V835" s="312"/>
      <c r="W835" s="312"/>
      <c r="X835" s="312"/>
      <c r="Y835" s="312"/>
      <c r="Z835" s="312"/>
      <c r="AA835" s="312"/>
      <c r="AB835" s="312"/>
      <c r="AC835" s="312"/>
      <c r="AD835" s="312"/>
      <c r="AE835" s="312"/>
      <c r="AF835" s="312"/>
      <c r="AG835" s="312"/>
      <c r="AH835" s="312"/>
      <c r="AI835" s="312"/>
      <c r="AJ835" s="312"/>
      <c r="AK835" s="312"/>
      <c r="AL835" s="312"/>
      <c r="AM835" s="312"/>
      <c r="AN835" s="312"/>
      <c r="AO835" s="312"/>
      <c r="AP835" s="312"/>
      <c r="AQ835" s="312"/>
      <c r="AR835" s="312"/>
      <c r="AS835" s="312"/>
      <c r="AT835" s="312"/>
      <c r="AU835" s="312"/>
      <c r="AV835" s="312"/>
    </row>
    <row r="836" spans="1:48">
      <c r="A836" s="371"/>
      <c r="B836" s="312"/>
      <c r="C836" s="312"/>
      <c r="D836" s="312"/>
      <c r="E836" s="370"/>
      <c r="F836" s="312"/>
      <c r="G836" s="312"/>
      <c r="H836" s="312"/>
      <c r="I836" s="312"/>
      <c r="J836" s="312"/>
      <c r="K836" s="312"/>
      <c r="L836" s="312"/>
      <c r="M836" s="312"/>
      <c r="N836" s="312"/>
      <c r="O836" s="312"/>
      <c r="P836" s="312"/>
      <c r="Q836" s="312"/>
      <c r="R836" s="312"/>
      <c r="S836" s="312"/>
      <c r="T836" s="312"/>
      <c r="U836" s="312"/>
      <c r="V836" s="312"/>
      <c r="W836" s="312"/>
      <c r="X836" s="312"/>
      <c r="Y836" s="312"/>
      <c r="Z836" s="312"/>
      <c r="AA836" s="312"/>
      <c r="AB836" s="312"/>
      <c r="AC836" s="312"/>
      <c r="AD836" s="312"/>
      <c r="AE836" s="312"/>
      <c r="AF836" s="312"/>
      <c r="AG836" s="312"/>
      <c r="AH836" s="312"/>
      <c r="AI836" s="312"/>
      <c r="AJ836" s="312"/>
      <c r="AK836" s="312"/>
      <c r="AL836" s="312"/>
      <c r="AM836" s="312"/>
      <c r="AN836" s="312"/>
      <c r="AO836" s="312"/>
      <c r="AP836" s="312"/>
      <c r="AQ836" s="312"/>
      <c r="AR836" s="312"/>
      <c r="AS836" s="312"/>
      <c r="AT836" s="312"/>
      <c r="AU836" s="312"/>
      <c r="AV836" s="312"/>
    </row>
    <row r="837" spans="1:48">
      <c r="A837" s="371"/>
      <c r="B837" s="312"/>
      <c r="C837" s="312"/>
      <c r="D837" s="312"/>
      <c r="E837" s="370"/>
      <c r="F837" s="312"/>
      <c r="G837" s="312"/>
      <c r="H837" s="312"/>
      <c r="I837" s="312"/>
      <c r="J837" s="312"/>
      <c r="K837" s="312"/>
      <c r="L837" s="312"/>
      <c r="M837" s="312"/>
      <c r="N837" s="312"/>
      <c r="O837" s="312"/>
      <c r="P837" s="312"/>
      <c r="Q837" s="312"/>
      <c r="R837" s="312"/>
      <c r="S837" s="312"/>
      <c r="T837" s="312"/>
      <c r="U837" s="312"/>
      <c r="V837" s="312"/>
      <c r="W837" s="312"/>
      <c r="X837" s="312"/>
      <c r="Y837" s="312"/>
      <c r="Z837" s="312"/>
      <c r="AA837" s="312"/>
      <c r="AB837" s="312"/>
      <c r="AC837" s="312"/>
      <c r="AD837" s="312"/>
      <c r="AE837" s="312"/>
      <c r="AF837" s="312"/>
      <c r="AG837" s="312"/>
      <c r="AH837" s="312"/>
      <c r="AI837" s="312"/>
      <c r="AJ837" s="312"/>
      <c r="AK837" s="312"/>
      <c r="AL837" s="312"/>
      <c r="AM837" s="312"/>
      <c r="AN837" s="312"/>
      <c r="AO837" s="312"/>
      <c r="AP837" s="312"/>
      <c r="AQ837" s="312"/>
      <c r="AR837" s="312"/>
      <c r="AS837" s="312"/>
      <c r="AT837" s="312"/>
      <c r="AU837" s="312"/>
      <c r="AV837" s="312"/>
    </row>
    <row r="838" spans="1:48">
      <c r="A838" s="371"/>
      <c r="B838" s="312"/>
      <c r="C838" s="312"/>
      <c r="D838" s="312"/>
      <c r="E838" s="370"/>
      <c r="F838" s="312"/>
      <c r="G838" s="312"/>
      <c r="H838" s="312"/>
      <c r="I838" s="312"/>
      <c r="J838" s="312"/>
      <c r="K838" s="312"/>
      <c r="L838" s="312"/>
      <c r="M838" s="312"/>
      <c r="N838" s="312"/>
      <c r="O838" s="312"/>
      <c r="P838" s="312"/>
      <c r="Q838" s="312"/>
      <c r="R838" s="312"/>
      <c r="S838" s="312"/>
      <c r="T838" s="312"/>
      <c r="U838" s="312"/>
      <c r="V838" s="312"/>
      <c r="W838" s="312"/>
      <c r="X838" s="312"/>
      <c r="Y838" s="312"/>
      <c r="Z838" s="312"/>
      <c r="AA838" s="312"/>
      <c r="AB838" s="312"/>
      <c r="AC838" s="312"/>
      <c r="AD838" s="312"/>
      <c r="AE838" s="312"/>
      <c r="AF838" s="312"/>
      <c r="AG838" s="312"/>
      <c r="AH838" s="312"/>
      <c r="AI838" s="312"/>
      <c r="AJ838" s="312"/>
      <c r="AK838" s="312"/>
      <c r="AL838" s="312"/>
      <c r="AM838" s="312"/>
      <c r="AN838" s="312"/>
      <c r="AO838" s="312"/>
      <c r="AP838" s="312"/>
      <c r="AQ838" s="312"/>
      <c r="AR838" s="312"/>
      <c r="AS838" s="312"/>
      <c r="AT838" s="312"/>
      <c r="AU838" s="312"/>
      <c r="AV838" s="312"/>
    </row>
    <row r="839" spans="1:48">
      <c r="A839" s="371"/>
      <c r="B839" s="312"/>
      <c r="C839" s="312"/>
      <c r="D839" s="312"/>
      <c r="E839" s="370"/>
      <c r="F839" s="312"/>
      <c r="G839" s="312"/>
      <c r="H839" s="312"/>
      <c r="I839" s="312"/>
      <c r="J839" s="312"/>
      <c r="K839" s="312"/>
      <c r="L839" s="312"/>
      <c r="M839" s="312"/>
      <c r="N839" s="312"/>
      <c r="O839" s="312"/>
      <c r="P839" s="312"/>
      <c r="Q839" s="312"/>
      <c r="R839" s="312"/>
      <c r="S839" s="312"/>
      <c r="T839" s="312"/>
      <c r="U839" s="312"/>
      <c r="V839" s="312"/>
      <c r="W839" s="312"/>
      <c r="X839" s="312"/>
      <c r="Y839" s="312"/>
      <c r="Z839" s="312"/>
      <c r="AA839" s="312"/>
      <c r="AB839" s="312"/>
      <c r="AC839" s="312"/>
      <c r="AD839" s="312"/>
      <c r="AE839" s="312"/>
      <c r="AF839" s="312"/>
      <c r="AG839" s="312"/>
      <c r="AH839" s="312"/>
      <c r="AI839" s="312"/>
      <c r="AJ839" s="312"/>
      <c r="AK839" s="312"/>
      <c r="AL839" s="312"/>
      <c r="AM839" s="312"/>
      <c r="AN839" s="312"/>
      <c r="AO839" s="312"/>
      <c r="AP839" s="312"/>
      <c r="AQ839" s="312"/>
      <c r="AR839" s="312"/>
      <c r="AS839" s="312"/>
      <c r="AT839" s="312"/>
      <c r="AU839" s="312"/>
      <c r="AV839" s="312"/>
    </row>
    <row r="840" spans="1:48">
      <c r="A840" s="371"/>
      <c r="B840" s="312"/>
      <c r="C840" s="312"/>
      <c r="D840" s="312"/>
      <c r="E840" s="370"/>
      <c r="F840" s="312"/>
      <c r="G840" s="312"/>
      <c r="H840" s="312"/>
      <c r="I840" s="312"/>
      <c r="J840" s="312"/>
      <c r="K840" s="312"/>
      <c r="L840" s="312"/>
      <c r="M840" s="312"/>
      <c r="N840" s="312"/>
      <c r="O840" s="312"/>
      <c r="P840" s="312"/>
      <c r="Q840" s="312"/>
      <c r="R840" s="312"/>
      <c r="S840" s="312"/>
      <c r="T840" s="312"/>
      <c r="U840" s="312"/>
      <c r="V840" s="312"/>
      <c r="W840" s="312"/>
      <c r="X840" s="312"/>
      <c r="Y840" s="312"/>
      <c r="Z840" s="312"/>
      <c r="AA840" s="312"/>
      <c r="AB840" s="312"/>
      <c r="AC840" s="312"/>
      <c r="AD840" s="312"/>
      <c r="AE840" s="312"/>
      <c r="AF840" s="312"/>
      <c r="AG840" s="312"/>
      <c r="AH840" s="312"/>
      <c r="AI840" s="312"/>
      <c r="AJ840" s="312"/>
      <c r="AK840" s="312"/>
      <c r="AL840" s="312"/>
      <c r="AM840" s="312"/>
      <c r="AN840" s="312"/>
      <c r="AO840" s="312"/>
      <c r="AP840" s="312"/>
      <c r="AQ840" s="312"/>
      <c r="AR840" s="312"/>
      <c r="AS840" s="312"/>
      <c r="AT840" s="312"/>
      <c r="AU840" s="312"/>
      <c r="AV840" s="312"/>
    </row>
    <row r="841" spans="1:48">
      <c r="A841" s="371"/>
      <c r="B841" s="312"/>
      <c r="C841" s="312"/>
      <c r="D841" s="312"/>
      <c r="E841" s="370"/>
      <c r="F841" s="312"/>
      <c r="G841" s="312"/>
      <c r="H841" s="312"/>
      <c r="I841" s="312"/>
      <c r="J841" s="312"/>
      <c r="K841" s="312"/>
      <c r="L841" s="312"/>
      <c r="M841" s="312"/>
      <c r="N841" s="312"/>
      <c r="O841" s="312"/>
      <c r="P841" s="312"/>
      <c r="Q841" s="312"/>
      <c r="R841" s="312"/>
      <c r="S841" s="312"/>
      <c r="T841" s="312"/>
      <c r="U841" s="312"/>
      <c r="V841" s="312"/>
      <c r="W841" s="312"/>
      <c r="X841" s="312"/>
      <c r="Y841" s="312"/>
      <c r="Z841" s="312"/>
      <c r="AA841" s="312"/>
      <c r="AB841" s="312"/>
      <c r="AC841" s="312"/>
      <c r="AD841" s="312"/>
      <c r="AE841" s="312"/>
      <c r="AF841" s="312"/>
      <c r="AG841" s="312"/>
      <c r="AH841" s="312"/>
      <c r="AI841" s="312"/>
      <c r="AJ841" s="312"/>
      <c r="AK841" s="312"/>
      <c r="AL841" s="312"/>
      <c r="AM841" s="312"/>
      <c r="AN841" s="312"/>
      <c r="AO841" s="312"/>
      <c r="AP841" s="312"/>
      <c r="AQ841" s="312"/>
      <c r="AR841" s="312"/>
      <c r="AS841" s="312"/>
      <c r="AT841" s="312"/>
      <c r="AU841" s="312"/>
      <c r="AV841" s="312"/>
    </row>
    <row r="842" spans="1:48">
      <c r="A842" s="371"/>
      <c r="B842" s="312"/>
      <c r="C842" s="312"/>
      <c r="D842" s="312"/>
      <c r="E842" s="370"/>
      <c r="F842" s="312"/>
      <c r="G842" s="312"/>
      <c r="H842" s="312"/>
      <c r="I842" s="312"/>
      <c r="J842" s="312"/>
      <c r="K842" s="312"/>
      <c r="L842" s="312"/>
      <c r="M842" s="312"/>
      <c r="N842" s="312"/>
      <c r="O842" s="312"/>
      <c r="P842" s="312"/>
      <c r="Q842" s="312"/>
      <c r="R842" s="312"/>
      <c r="S842" s="312"/>
      <c r="T842" s="312"/>
      <c r="U842" s="312"/>
      <c r="V842" s="312"/>
      <c r="W842" s="312"/>
      <c r="X842" s="312"/>
      <c r="Y842" s="312"/>
      <c r="Z842" s="312"/>
      <c r="AA842" s="312"/>
      <c r="AB842" s="312"/>
      <c r="AC842" s="312"/>
      <c r="AD842" s="312"/>
      <c r="AE842" s="312"/>
      <c r="AF842" s="312"/>
      <c r="AG842" s="312"/>
      <c r="AH842" s="312"/>
      <c r="AI842" s="312"/>
      <c r="AJ842" s="312"/>
      <c r="AK842" s="312"/>
      <c r="AL842" s="312"/>
      <c r="AM842" s="312"/>
      <c r="AN842" s="312"/>
      <c r="AO842" s="312"/>
      <c r="AP842" s="312"/>
      <c r="AQ842" s="312"/>
      <c r="AR842" s="312"/>
      <c r="AS842" s="312"/>
      <c r="AT842" s="312"/>
      <c r="AU842" s="312"/>
      <c r="AV842" s="312"/>
    </row>
    <row r="843" spans="1:48">
      <c r="A843" s="371"/>
      <c r="B843" s="312"/>
      <c r="C843" s="312"/>
      <c r="D843" s="312"/>
      <c r="E843" s="370"/>
      <c r="F843" s="312"/>
      <c r="G843" s="312"/>
      <c r="H843" s="312"/>
      <c r="I843" s="312"/>
      <c r="J843" s="312"/>
      <c r="K843" s="312"/>
      <c r="L843" s="312"/>
      <c r="M843" s="312"/>
      <c r="N843" s="312"/>
      <c r="O843" s="312"/>
      <c r="P843" s="312"/>
      <c r="Q843" s="312"/>
      <c r="R843" s="312"/>
      <c r="S843" s="312"/>
      <c r="T843" s="312"/>
      <c r="U843" s="312"/>
      <c r="V843" s="312"/>
      <c r="W843" s="312"/>
      <c r="X843" s="312"/>
      <c r="Y843" s="312"/>
      <c r="Z843" s="312"/>
      <c r="AA843" s="312"/>
      <c r="AB843" s="312"/>
      <c r="AC843" s="312"/>
      <c r="AD843" s="312"/>
      <c r="AE843" s="312"/>
      <c r="AF843" s="312"/>
      <c r="AG843" s="312"/>
      <c r="AH843" s="312"/>
      <c r="AI843" s="312"/>
      <c r="AJ843" s="312"/>
      <c r="AK843" s="312"/>
      <c r="AL843" s="312"/>
      <c r="AM843" s="312"/>
      <c r="AN843" s="312"/>
      <c r="AO843" s="312"/>
      <c r="AP843" s="312"/>
      <c r="AQ843" s="312"/>
      <c r="AR843" s="312"/>
      <c r="AS843" s="312"/>
      <c r="AT843" s="312"/>
      <c r="AU843" s="312"/>
      <c r="AV843" s="312"/>
    </row>
    <row r="844" spans="1:48">
      <c r="A844" s="371"/>
      <c r="B844" s="312"/>
      <c r="C844" s="312"/>
      <c r="D844" s="312"/>
      <c r="E844" s="370"/>
      <c r="F844" s="312"/>
      <c r="G844" s="312"/>
      <c r="H844" s="312"/>
      <c r="I844" s="312"/>
      <c r="J844" s="312"/>
      <c r="K844" s="312"/>
      <c r="L844" s="312"/>
      <c r="M844" s="312"/>
      <c r="N844" s="312"/>
      <c r="O844" s="312"/>
      <c r="P844" s="312"/>
      <c r="Q844" s="312"/>
      <c r="R844" s="312"/>
      <c r="S844" s="312"/>
      <c r="T844" s="312"/>
      <c r="U844" s="312"/>
      <c r="V844" s="312"/>
      <c r="W844" s="312"/>
      <c r="X844" s="312"/>
      <c r="Y844" s="312"/>
      <c r="Z844" s="312"/>
      <c r="AA844" s="312"/>
      <c r="AB844" s="312"/>
      <c r="AC844" s="312"/>
      <c r="AD844" s="312"/>
      <c r="AE844" s="312"/>
      <c r="AF844" s="312"/>
      <c r="AG844" s="312"/>
      <c r="AH844" s="312"/>
      <c r="AI844" s="312"/>
      <c r="AJ844" s="312"/>
      <c r="AK844" s="312"/>
      <c r="AL844" s="312"/>
      <c r="AM844" s="312"/>
      <c r="AN844" s="312"/>
      <c r="AO844" s="312"/>
      <c r="AP844" s="312"/>
      <c r="AQ844" s="312"/>
      <c r="AR844" s="312"/>
      <c r="AS844" s="312"/>
      <c r="AT844" s="312"/>
      <c r="AU844" s="312"/>
      <c r="AV844" s="312"/>
    </row>
    <row r="845" spans="1:48">
      <c r="A845" s="371"/>
      <c r="B845" s="312"/>
      <c r="C845" s="312"/>
      <c r="D845" s="312"/>
      <c r="E845" s="370"/>
      <c r="F845" s="312"/>
      <c r="G845" s="312"/>
      <c r="H845" s="312"/>
      <c r="I845" s="312"/>
      <c r="J845" s="312"/>
      <c r="K845" s="312"/>
      <c r="L845" s="312"/>
      <c r="M845" s="312"/>
      <c r="N845" s="312"/>
      <c r="O845" s="312"/>
      <c r="P845" s="312"/>
      <c r="Q845" s="312"/>
      <c r="R845" s="312"/>
      <c r="S845" s="312"/>
      <c r="T845" s="312"/>
      <c r="U845" s="312"/>
      <c r="V845" s="312"/>
      <c r="W845" s="312"/>
      <c r="X845" s="312"/>
      <c r="Y845" s="312"/>
      <c r="Z845" s="312"/>
      <c r="AA845" s="312"/>
      <c r="AB845" s="312"/>
      <c r="AC845" s="312"/>
      <c r="AD845" s="312"/>
      <c r="AE845" s="312"/>
      <c r="AF845" s="312"/>
      <c r="AG845" s="312"/>
      <c r="AH845" s="312"/>
      <c r="AI845" s="312"/>
      <c r="AJ845" s="312"/>
      <c r="AK845" s="312"/>
      <c r="AL845" s="312"/>
      <c r="AM845" s="312"/>
      <c r="AN845" s="312"/>
      <c r="AO845" s="312"/>
      <c r="AP845" s="312"/>
      <c r="AQ845" s="312"/>
      <c r="AR845" s="312"/>
      <c r="AS845" s="312"/>
      <c r="AT845" s="312"/>
      <c r="AU845" s="312"/>
      <c r="AV845" s="312"/>
    </row>
    <row r="846" spans="1:48">
      <c r="A846" s="371"/>
      <c r="B846" s="312"/>
      <c r="C846" s="312"/>
      <c r="D846" s="312"/>
      <c r="E846" s="370"/>
      <c r="F846" s="312"/>
      <c r="G846" s="312"/>
      <c r="H846" s="312"/>
      <c r="I846" s="312"/>
      <c r="J846" s="312"/>
      <c r="K846" s="312"/>
      <c r="L846" s="312"/>
      <c r="M846" s="312"/>
      <c r="N846" s="312"/>
      <c r="O846" s="312"/>
      <c r="P846" s="312"/>
      <c r="Q846" s="312"/>
      <c r="R846" s="312"/>
      <c r="S846" s="312"/>
      <c r="T846" s="312"/>
      <c r="U846" s="312"/>
      <c r="V846" s="312"/>
      <c r="W846" s="312"/>
      <c r="X846" s="312"/>
      <c r="Y846" s="312"/>
      <c r="Z846" s="312"/>
      <c r="AA846" s="312"/>
      <c r="AB846" s="312"/>
      <c r="AC846" s="312"/>
      <c r="AD846" s="312"/>
      <c r="AE846" s="312"/>
      <c r="AF846" s="312"/>
      <c r="AG846" s="312"/>
      <c r="AH846" s="312"/>
      <c r="AI846" s="312"/>
      <c r="AJ846" s="312"/>
      <c r="AK846" s="312"/>
      <c r="AL846" s="312"/>
      <c r="AM846" s="312"/>
      <c r="AN846" s="312"/>
      <c r="AO846" s="312"/>
      <c r="AP846" s="312"/>
      <c r="AQ846" s="312"/>
      <c r="AR846" s="312"/>
      <c r="AS846" s="312"/>
      <c r="AT846" s="312"/>
      <c r="AU846" s="312"/>
      <c r="AV846" s="312"/>
    </row>
    <row r="847" spans="1:48">
      <c r="A847" s="371"/>
      <c r="B847" s="312"/>
      <c r="C847" s="312"/>
      <c r="D847" s="312"/>
      <c r="E847" s="370"/>
      <c r="F847" s="312"/>
      <c r="G847" s="312"/>
      <c r="H847" s="312"/>
      <c r="I847" s="312"/>
      <c r="J847" s="312"/>
      <c r="K847" s="312"/>
      <c r="L847" s="312"/>
      <c r="M847" s="312"/>
      <c r="N847" s="312"/>
      <c r="O847" s="312"/>
      <c r="P847" s="312"/>
      <c r="Q847" s="312"/>
      <c r="R847" s="312"/>
      <c r="S847" s="312"/>
      <c r="T847" s="312"/>
      <c r="U847" s="312"/>
      <c r="V847" s="312"/>
      <c r="W847" s="312"/>
      <c r="X847" s="312"/>
      <c r="Y847" s="312"/>
      <c r="Z847" s="312"/>
      <c r="AA847" s="312"/>
      <c r="AB847" s="312"/>
      <c r="AC847" s="312"/>
      <c r="AD847" s="312"/>
      <c r="AE847" s="312"/>
      <c r="AF847" s="312"/>
      <c r="AG847" s="312"/>
      <c r="AH847" s="312"/>
      <c r="AI847" s="312"/>
      <c r="AJ847" s="312"/>
      <c r="AK847" s="312"/>
      <c r="AL847" s="312"/>
      <c r="AM847" s="312"/>
      <c r="AN847" s="312"/>
      <c r="AO847" s="312"/>
      <c r="AP847" s="312"/>
      <c r="AQ847" s="312"/>
      <c r="AR847" s="312"/>
      <c r="AS847" s="312"/>
      <c r="AT847" s="312"/>
      <c r="AU847" s="312"/>
      <c r="AV847" s="312"/>
    </row>
    <row r="848" spans="1:48">
      <c r="A848" s="371"/>
      <c r="B848" s="312"/>
      <c r="C848" s="312"/>
      <c r="D848" s="312"/>
      <c r="E848" s="370"/>
      <c r="F848" s="312"/>
      <c r="G848" s="312"/>
      <c r="H848" s="312"/>
      <c r="I848" s="312"/>
      <c r="J848" s="312"/>
      <c r="K848" s="312"/>
      <c r="L848" s="312"/>
      <c r="M848" s="312"/>
      <c r="N848" s="312"/>
      <c r="O848" s="312"/>
      <c r="P848" s="312"/>
      <c r="Q848" s="312"/>
      <c r="R848" s="312"/>
      <c r="S848" s="312"/>
      <c r="T848" s="312"/>
      <c r="U848" s="312"/>
      <c r="V848" s="312"/>
      <c r="W848" s="312"/>
      <c r="X848" s="312"/>
      <c r="Y848" s="312"/>
      <c r="Z848" s="312"/>
      <c r="AA848" s="312"/>
      <c r="AB848" s="312"/>
      <c r="AC848" s="312"/>
      <c r="AD848" s="312"/>
      <c r="AE848" s="312"/>
      <c r="AF848" s="312"/>
      <c r="AG848" s="312"/>
      <c r="AH848" s="312"/>
      <c r="AI848" s="312"/>
      <c r="AJ848" s="312"/>
      <c r="AK848" s="312"/>
      <c r="AL848" s="312"/>
      <c r="AM848" s="312"/>
      <c r="AN848" s="312"/>
      <c r="AO848" s="312"/>
      <c r="AP848" s="312"/>
      <c r="AQ848" s="312"/>
      <c r="AR848" s="312"/>
      <c r="AS848" s="312"/>
      <c r="AT848" s="312"/>
      <c r="AU848" s="312"/>
      <c r="AV848" s="312"/>
    </row>
    <row r="849" spans="1:48">
      <c r="A849" s="371"/>
      <c r="B849" s="312"/>
      <c r="C849" s="312"/>
      <c r="D849" s="312"/>
      <c r="E849" s="370"/>
      <c r="F849" s="312"/>
      <c r="G849" s="312"/>
      <c r="H849" s="312"/>
      <c r="I849" s="312"/>
      <c r="J849" s="312"/>
      <c r="K849" s="312"/>
      <c r="L849" s="312"/>
      <c r="M849" s="312"/>
      <c r="N849" s="312"/>
      <c r="O849" s="312"/>
      <c r="P849" s="312"/>
      <c r="Q849" s="312"/>
      <c r="R849" s="312"/>
      <c r="S849" s="312"/>
      <c r="T849" s="312"/>
      <c r="U849" s="312"/>
      <c r="V849" s="312"/>
      <c r="W849" s="312"/>
      <c r="X849" s="312"/>
      <c r="Y849" s="312"/>
      <c r="Z849" s="312"/>
      <c r="AA849" s="312"/>
      <c r="AB849" s="312"/>
      <c r="AC849" s="312"/>
      <c r="AD849" s="312"/>
      <c r="AE849" s="312"/>
      <c r="AF849" s="312"/>
      <c r="AG849" s="312"/>
      <c r="AH849" s="312"/>
      <c r="AI849" s="312"/>
      <c r="AJ849" s="312"/>
      <c r="AK849" s="312"/>
      <c r="AL849" s="312"/>
      <c r="AM849" s="312"/>
      <c r="AN849" s="312"/>
      <c r="AO849" s="312"/>
      <c r="AP849" s="312"/>
      <c r="AQ849" s="312"/>
      <c r="AR849" s="312"/>
      <c r="AS849" s="312"/>
      <c r="AT849" s="312"/>
      <c r="AU849" s="312"/>
      <c r="AV849" s="312"/>
    </row>
    <row r="850" spans="1:48">
      <c r="A850" s="371"/>
      <c r="B850" s="312"/>
      <c r="C850" s="312"/>
      <c r="D850" s="312"/>
      <c r="E850" s="370"/>
      <c r="F850" s="312"/>
      <c r="G850" s="312"/>
      <c r="H850" s="312"/>
      <c r="I850" s="312"/>
      <c r="J850" s="312"/>
      <c r="K850" s="312"/>
      <c r="L850" s="312"/>
      <c r="M850" s="312"/>
      <c r="N850" s="312"/>
      <c r="O850" s="312"/>
      <c r="P850" s="312"/>
      <c r="Q850" s="312"/>
      <c r="R850" s="312"/>
      <c r="S850" s="312"/>
      <c r="T850" s="312"/>
      <c r="U850" s="312"/>
      <c r="V850" s="312"/>
      <c r="W850" s="312"/>
      <c r="X850" s="312"/>
      <c r="Y850" s="312"/>
      <c r="Z850" s="312"/>
      <c r="AA850" s="312"/>
      <c r="AB850" s="312"/>
      <c r="AC850" s="312"/>
      <c r="AD850" s="312"/>
      <c r="AE850" s="312"/>
      <c r="AF850" s="312"/>
      <c r="AG850" s="312"/>
      <c r="AH850" s="312"/>
      <c r="AI850" s="312"/>
      <c r="AJ850" s="312"/>
      <c r="AK850" s="312"/>
      <c r="AL850" s="312"/>
      <c r="AM850" s="312"/>
      <c r="AN850" s="312"/>
      <c r="AO850" s="312"/>
      <c r="AP850" s="312"/>
      <c r="AQ850" s="312"/>
      <c r="AR850" s="312"/>
      <c r="AS850" s="312"/>
      <c r="AT850" s="312"/>
      <c r="AU850" s="312"/>
      <c r="AV850" s="312"/>
    </row>
    <row r="851" spans="1:48">
      <c r="A851" s="371"/>
      <c r="B851" s="312"/>
      <c r="C851" s="312"/>
      <c r="D851" s="312"/>
      <c r="E851" s="370"/>
      <c r="F851" s="312"/>
      <c r="G851" s="312"/>
      <c r="H851" s="312"/>
      <c r="I851" s="312"/>
      <c r="J851" s="312"/>
      <c r="K851" s="312"/>
      <c r="L851" s="312"/>
      <c r="M851" s="312"/>
      <c r="N851" s="312"/>
      <c r="O851" s="312"/>
      <c r="P851" s="312"/>
      <c r="Q851" s="312"/>
      <c r="R851" s="312"/>
      <c r="S851" s="312"/>
      <c r="T851" s="312"/>
      <c r="U851" s="312"/>
      <c r="V851" s="312"/>
      <c r="W851" s="312"/>
      <c r="X851" s="312"/>
      <c r="Y851" s="312"/>
      <c r="Z851" s="312"/>
      <c r="AA851" s="312"/>
      <c r="AB851" s="312"/>
      <c r="AC851" s="312"/>
      <c r="AD851" s="312"/>
      <c r="AE851" s="312"/>
      <c r="AF851" s="312"/>
      <c r="AG851" s="312"/>
      <c r="AH851" s="312"/>
      <c r="AI851" s="312"/>
      <c r="AJ851" s="312"/>
      <c r="AK851" s="312"/>
      <c r="AL851" s="312"/>
      <c r="AM851" s="312"/>
      <c r="AN851" s="312"/>
      <c r="AO851" s="312"/>
      <c r="AP851" s="312"/>
      <c r="AQ851" s="312"/>
      <c r="AR851" s="312"/>
      <c r="AS851" s="312"/>
      <c r="AT851" s="312"/>
      <c r="AU851" s="312"/>
      <c r="AV851" s="312"/>
    </row>
    <row r="852" spans="1:48">
      <c r="A852" s="371"/>
      <c r="B852" s="312"/>
      <c r="C852" s="312"/>
      <c r="D852" s="312"/>
      <c r="E852" s="370"/>
      <c r="F852" s="312"/>
      <c r="G852" s="312"/>
      <c r="H852" s="312"/>
      <c r="I852" s="312"/>
      <c r="J852" s="312"/>
      <c r="K852" s="312"/>
      <c r="L852" s="312"/>
      <c r="M852" s="312"/>
      <c r="N852" s="312"/>
      <c r="O852" s="312"/>
      <c r="P852" s="312"/>
      <c r="Q852" s="312"/>
      <c r="R852" s="312"/>
      <c r="S852" s="312"/>
      <c r="T852" s="312"/>
      <c r="U852" s="312"/>
      <c r="V852" s="312"/>
      <c r="W852" s="312"/>
      <c r="X852" s="312"/>
      <c r="Y852" s="312"/>
      <c r="Z852" s="312"/>
      <c r="AA852" s="312"/>
      <c r="AB852" s="312"/>
      <c r="AC852" s="312"/>
      <c r="AD852" s="312"/>
      <c r="AE852" s="312"/>
      <c r="AF852" s="312"/>
      <c r="AG852" s="312"/>
      <c r="AH852" s="312"/>
      <c r="AI852" s="312"/>
      <c r="AJ852" s="312"/>
      <c r="AK852" s="312"/>
      <c r="AL852" s="312"/>
      <c r="AM852" s="312"/>
      <c r="AN852" s="312"/>
      <c r="AO852" s="312"/>
      <c r="AP852" s="312"/>
      <c r="AQ852" s="312"/>
      <c r="AR852" s="312"/>
      <c r="AS852" s="312"/>
      <c r="AT852" s="312"/>
      <c r="AU852" s="312"/>
      <c r="AV852" s="312"/>
    </row>
    <row r="853" spans="1:48">
      <c r="A853" s="371"/>
      <c r="B853" s="312"/>
      <c r="C853" s="312"/>
      <c r="D853" s="312"/>
      <c r="E853" s="370"/>
      <c r="F853" s="312"/>
      <c r="G853" s="312"/>
      <c r="H853" s="312"/>
      <c r="I853" s="312"/>
      <c r="J853" s="312"/>
      <c r="K853" s="312"/>
      <c r="L853" s="312"/>
      <c r="M853" s="312"/>
      <c r="N853" s="312"/>
      <c r="O853" s="312"/>
      <c r="P853" s="312"/>
      <c r="Q853" s="312"/>
      <c r="R853" s="312"/>
      <c r="S853" s="312"/>
      <c r="T853" s="312"/>
      <c r="U853" s="312"/>
      <c r="V853" s="312"/>
      <c r="W853" s="312"/>
      <c r="X853" s="312"/>
      <c r="Y853" s="312"/>
      <c r="Z853" s="312"/>
      <c r="AA853" s="312"/>
      <c r="AB853" s="312"/>
      <c r="AC853" s="312"/>
      <c r="AD853" s="312"/>
      <c r="AE853" s="312"/>
      <c r="AF853" s="312"/>
      <c r="AG853" s="312"/>
      <c r="AH853" s="312"/>
      <c r="AI853" s="312"/>
      <c r="AJ853" s="312"/>
      <c r="AK853" s="312"/>
      <c r="AL853" s="312"/>
      <c r="AM853" s="312"/>
      <c r="AN853" s="312"/>
      <c r="AO853" s="312"/>
      <c r="AP853" s="312"/>
      <c r="AQ853" s="312"/>
      <c r="AR853" s="312"/>
      <c r="AS853" s="312"/>
      <c r="AT853" s="312"/>
      <c r="AU853" s="312"/>
      <c r="AV853" s="312"/>
    </row>
    <row r="854" spans="1:48">
      <c r="A854" s="371"/>
      <c r="B854" s="312"/>
      <c r="C854" s="312"/>
      <c r="D854" s="312"/>
      <c r="E854" s="370"/>
      <c r="F854" s="312"/>
      <c r="G854" s="312"/>
      <c r="H854" s="312"/>
      <c r="I854" s="312"/>
      <c r="J854" s="312"/>
      <c r="K854" s="312"/>
      <c r="L854" s="312"/>
      <c r="M854" s="312"/>
      <c r="N854" s="312"/>
      <c r="O854" s="312"/>
      <c r="P854" s="312"/>
      <c r="Q854" s="312"/>
      <c r="R854" s="312"/>
      <c r="S854" s="312"/>
      <c r="T854" s="312"/>
      <c r="U854" s="312"/>
      <c r="V854" s="312"/>
      <c r="W854" s="312"/>
      <c r="X854" s="312"/>
      <c r="Y854" s="312"/>
      <c r="Z854" s="312"/>
      <c r="AA854" s="312"/>
      <c r="AB854" s="312"/>
      <c r="AC854" s="312"/>
      <c r="AD854" s="312"/>
      <c r="AE854" s="312"/>
      <c r="AF854" s="312"/>
      <c r="AG854" s="312"/>
      <c r="AH854" s="312"/>
      <c r="AI854" s="312"/>
      <c r="AJ854" s="312"/>
      <c r="AK854" s="312"/>
      <c r="AL854" s="312"/>
      <c r="AM854" s="312"/>
      <c r="AN854" s="312"/>
      <c r="AO854" s="312"/>
      <c r="AP854" s="312"/>
      <c r="AQ854" s="312"/>
      <c r="AR854" s="312"/>
      <c r="AS854" s="312"/>
      <c r="AT854" s="312"/>
      <c r="AU854" s="312"/>
      <c r="AV854" s="312"/>
    </row>
    <row r="855" spans="1:48">
      <c r="A855" s="371"/>
      <c r="B855" s="312"/>
      <c r="C855" s="312"/>
      <c r="D855" s="312"/>
      <c r="E855" s="370"/>
      <c r="F855" s="312"/>
      <c r="G855" s="312"/>
      <c r="H855" s="312"/>
      <c r="I855" s="312"/>
      <c r="J855" s="312"/>
      <c r="K855" s="312"/>
      <c r="L855" s="312"/>
      <c r="M855" s="312"/>
      <c r="N855" s="312"/>
      <c r="O855" s="312"/>
      <c r="P855" s="312"/>
      <c r="Q855" s="312"/>
      <c r="R855" s="312"/>
      <c r="S855" s="312"/>
      <c r="T855" s="312"/>
      <c r="U855" s="312"/>
      <c r="V855" s="312"/>
      <c r="W855" s="312"/>
      <c r="X855" s="312"/>
      <c r="Y855" s="312"/>
      <c r="Z855" s="312"/>
      <c r="AA855" s="312"/>
      <c r="AB855" s="312"/>
      <c r="AC855" s="312"/>
      <c r="AD855" s="312"/>
      <c r="AE855" s="312"/>
      <c r="AF855" s="312"/>
      <c r="AG855" s="312"/>
      <c r="AH855" s="312"/>
      <c r="AI855" s="312"/>
      <c r="AJ855" s="312"/>
      <c r="AK855" s="312"/>
      <c r="AL855" s="312"/>
      <c r="AM855" s="312"/>
      <c r="AN855" s="312"/>
      <c r="AO855" s="312"/>
      <c r="AP855" s="312"/>
      <c r="AQ855" s="312"/>
      <c r="AR855" s="312"/>
      <c r="AS855" s="312"/>
      <c r="AT855" s="312"/>
      <c r="AU855" s="312"/>
      <c r="AV855" s="312"/>
    </row>
    <row r="856" spans="1:48">
      <c r="A856" s="371"/>
      <c r="B856" s="312"/>
      <c r="C856" s="312"/>
      <c r="D856" s="312"/>
      <c r="E856" s="370"/>
      <c r="F856" s="312"/>
      <c r="G856" s="312"/>
      <c r="H856" s="312"/>
      <c r="I856" s="312"/>
      <c r="J856" s="312"/>
      <c r="K856" s="312"/>
      <c r="L856" s="312"/>
      <c r="M856" s="312"/>
      <c r="N856" s="312"/>
      <c r="O856" s="312"/>
      <c r="P856" s="312"/>
      <c r="Q856" s="312"/>
      <c r="R856" s="312"/>
      <c r="S856" s="312"/>
      <c r="T856" s="312"/>
      <c r="U856" s="312"/>
      <c r="V856" s="312"/>
      <c r="W856" s="312"/>
      <c r="X856" s="312"/>
      <c r="Y856" s="312"/>
      <c r="Z856" s="312"/>
      <c r="AA856" s="312"/>
      <c r="AB856" s="312"/>
      <c r="AC856" s="312"/>
      <c r="AD856" s="312"/>
      <c r="AE856" s="312"/>
      <c r="AF856" s="312"/>
      <c r="AG856" s="312"/>
      <c r="AH856" s="312"/>
      <c r="AI856" s="312"/>
      <c r="AJ856" s="312"/>
      <c r="AK856" s="312"/>
      <c r="AL856" s="312"/>
      <c r="AM856" s="312"/>
      <c r="AN856" s="312"/>
      <c r="AO856" s="312"/>
      <c r="AP856" s="312"/>
      <c r="AQ856" s="312"/>
      <c r="AR856" s="312"/>
      <c r="AS856" s="312"/>
      <c r="AT856" s="312"/>
      <c r="AU856" s="312"/>
      <c r="AV856" s="312"/>
    </row>
    <row r="857" spans="1:48">
      <c r="A857" s="371"/>
      <c r="B857" s="312"/>
      <c r="C857" s="312"/>
      <c r="D857" s="312"/>
      <c r="E857" s="370"/>
      <c r="F857" s="312"/>
      <c r="G857" s="312"/>
      <c r="H857" s="312"/>
      <c r="I857" s="312"/>
      <c r="J857" s="312"/>
      <c r="K857" s="312"/>
      <c r="L857" s="312"/>
      <c r="M857" s="312"/>
      <c r="N857" s="312"/>
      <c r="O857" s="312"/>
      <c r="P857" s="312"/>
      <c r="Q857" s="312"/>
      <c r="R857" s="312"/>
      <c r="S857" s="312"/>
      <c r="T857" s="312"/>
      <c r="U857" s="312"/>
      <c r="V857" s="312"/>
      <c r="W857" s="312"/>
      <c r="X857" s="312"/>
      <c r="Y857" s="312"/>
      <c r="Z857" s="312"/>
      <c r="AA857" s="312"/>
      <c r="AB857" s="312"/>
      <c r="AC857" s="312"/>
      <c r="AD857" s="312"/>
      <c r="AE857" s="312"/>
      <c r="AF857" s="312"/>
      <c r="AG857" s="312"/>
      <c r="AH857" s="312"/>
      <c r="AI857" s="312"/>
      <c r="AJ857" s="312"/>
      <c r="AK857" s="312"/>
      <c r="AL857" s="312"/>
      <c r="AM857" s="312"/>
      <c r="AN857" s="312"/>
      <c r="AO857" s="312"/>
      <c r="AP857" s="312"/>
      <c r="AQ857" s="312"/>
      <c r="AR857" s="312"/>
      <c r="AS857" s="312"/>
      <c r="AT857" s="312"/>
      <c r="AU857" s="312"/>
      <c r="AV857" s="312"/>
    </row>
    <row r="858" spans="1:48">
      <c r="A858" s="371"/>
      <c r="B858" s="312"/>
      <c r="C858" s="312"/>
      <c r="D858" s="312"/>
      <c r="E858" s="370"/>
      <c r="F858" s="312"/>
      <c r="G858" s="312"/>
      <c r="H858" s="312"/>
      <c r="I858" s="312"/>
      <c r="J858" s="312"/>
      <c r="K858" s="312"/>
      <c r="L858" s="312"/>
      <c r="M858" s="312"/>
      <c r="N858" s="312"/>
      <c r="O858" s="312"/>
      <c r="P858" s="312"/>
      <c r="Q858" s="312"/>
      <c r="R858" s="312"/>
      <c r="S858" s="312"/>
      <c r="T858" s="312"/>
      <c r="U858" s="312"/>
      <c r="V858" s="312"/>
      <c r="W858" s="312"/>
      <c r="X858" s="312"/>
      <c r="Y858" s="312"/>
      <c r="Z858" s="312"/>
      <c r="AA858" s="312"/>
      <c r="AB858" s="312"/>
      <c r="AC858" s="312"/>
      <c r="AD858" s="312"/>
      <c r="AE858" s="312"/>
      <c r="AF858" s="312"/>
      <c r="AG858" s="312"/>
      <c r="AH858" s="312"/>
      <c r="AI858" s="312"/>
      <c r="AJ858" s="312"/>
      <c r="AK858" s="312"/>
      <c r="AL858" s="312"/>
      <c r="AM858" s="312"/>
      <c r="AN858" s="312"/>
      <c r="AO858" s="312"/>
      <c r="AP858" s="312"/>
      <c r="AQ858" s="312"/>
      <c r="AR858" s="312"/>
      <c r="AS858" s="312"/>
      <c r="AT858" s="312"/>
      <c r="AU858" s="312"/>
      <c r="AV858" s="312"/>
    </row>
    <row r="859" spans="1:48">
      <c r="A859" s="371"/>
      <c r="B859" s="312"/>
      <c r="C859" s="312"/>
      <c r="D859" s="312"/>
      <c r="E859" s="370"/>
      <c r="F859" s="312"/>
      <c r="G859" s="312"/>
      <c r="H859" s="312"/>
      <c r="I859" s="312"/>
      <c r="J859" s="312"/>
      <c r="K859" s="312"/>
      <c r="L859" s="312"/>
      <c r="M859" s="312"/>
      <c r="N859" s="312"/>
      <c r="O859" s="312"/>
      <c r="P859" s="312"/>
      <c r="Q859" s="312"/>
      <c r="R859" s="312"/>
      <c r="S859" s="312"/>
      <c r="T859" s="312"/>
      <c r="U859" s="312"/>
      <c r="V859" s="312"/>
      <c r="W859" s="312"/>
      <c r="X859" s="312"/>
      <c r="Y859" s="312"/>
      <c r="Z859" s="312"/>
      <c r="AA859" s="312"/>
      <c r="AB859" s="312"/>
      <c r="AC859" s="312"/>
      <c r="AD859" s="312"/>
      <c r="AE859" s="312"/>
      <c r="AF859" s="312"/>
      <c r="AG859" s="312"/>
      <c r="AH859" s="312"/>
      <c r="AI859" s="312"/>
      <c r="AJ859" s="312"/>
      <c r="AK859" s="312"/>
      <c r="AL859" s="312"/>
      <c r="AM859" s="312"/>
      <c r="AN859" s="312"/>
      <c r="AO859" s="312"/>
      <c r="AP859" s="312"/>
      <c r="AQ859" s="312"/>
      <c r="AR859" s="312"/>
      <c r="AS859" s="312"/>
      <c r="AT859" s="312"/>
      <c r="AU859" s="312"/>
      <c r="AV859" s="312"/>
    </row>
    <row r="860" spans="1:48">
      <c r="A860" s="371"/>
      <c r="B860" s="312"/>
      <c r="C860" s="312"/>
      <c r="D860" s="312"/>
      <c r="E860" s="370"/>
      <c r="F860" s="312"/>
      <c r="G860" s="312"/>
      <c r="H860" s="312"/>
      <c r="I860" s="312"/>
      <c r="J860" s="312"/>
      <c r="K860" s="312"/>
      <c r="L860" s="312"/>
      <c r="M860" s="312"/>
      <c r="N860" s="312"/>
      <c r="O860" s="312"/>
      <c r="P860" s="312"/>
      <c r="Q860" s="312"/>
      <c r="R860" s="312"/>
      <c r="S860" s="312"/>
      <c r="T860" s="312"/>
      <c r="U860" s="312"/>
      <c r="V860" s="312"/>
      <c r="W860" s="312"/>
      <c r="X860" s="312"/>
      <c r="Y860" s="312"/>
      <c r="Z860" s="312"/>
      <c r="AA860" s="312"/>
      <c r="AB860" s="312"/>
      <c r="AC860" s="312"/>
      <c r="AD860" s="312"/>
      <c r="AE860" s="312"/>
      <c r="AF860" s="312"/>
      <c r="AG860" s="312"/>
      <c r="AH860" s="312"/>
      <c r="AI860" s="312"/>
      <c r="AJ860" s="312"/>
      <c r="AK860" s="312"/>
      <c r="AL860" s="312"/>
      <c r="AM860" s="312"/>
      <c r="AN860" s="312"/>
      <c r="AO860" s="312"/>
      <c r="AP860" s="312"/>
      <c r="AQ860" s="312"/>
      <c r="AR860" s="312"/>
      <c r="AS860" s="312"/>
      <c r="AT860" s="312"/>
      <c r="AU860" s="312"/>
      <c r="AV860" s="312"/>
    </row>
    <row r="861" spans="1:48">
      <c r="A861" s="371"/>
      <c r="B861" s="312"/>
      <c r="C861" s="312"/>
      <c r="D861" s="312"/>
      <c r="E861" s="370"/>
      <c r="F861" s="312"/>
      <c r="G861" s="312"/>
      <c r="H861" s="312"/>
      <c r="I861" s="312"/>
      <c r="J861" s="312"/>
      <c r="K861" s="312"/>
      <c r="L861" s="312"/>
      <c r="M861" s="312"/>
      <c r="N861" s="312"/>
      <c r="O861" s="312"/>
      <c r="P861" s="312"/>
      <c r="Q861" s="312"/>
      <c r="R861" s="312"/>
      <c r="S861" s="312"/>
      <c r="T861" s="312"/>
      <c r="U861" s="312"/>
      <c r="V861" s="312"/>
      <c r="W861" s="312"/>
      <c r="X861" s="312"/>
      <c r="Y861" s="312"/>
      <c r="Z861" s="312"/>
      <c r="AA861" s="312"/>
      <c r="AB861" s="312"/>
      <c r="AC861" s="312"/>
      <c r="AD861" s="312"/>
      <c r="AE861" s="312"/>
      <c r="AF861" s="312"/>
      <c r="AG861" s="312"/>
      <c r="AH861" s="312"/>
      <c r="AI861" s="312"/>
      <c r="AJ861" s="312"/>
      <c r="AK861" s="312"/>
      <c r="AL861" s="312"/>
      <c r="AM861" s="312"/>
      <c r="AN861" s="312"/>
      <c r="AO861" s="312"/>
      <c r="AP861" s="312"/>
      <c r="AQ861" s="312"/>
      <c r="AR861" s="312"/>
      <c r="AS861" s="312"/>
      <c r="AT861" s="312"/>
      <c r="AU861" s="312"/>
      <c r="AV861" s="312"/>
    </row>
    <row r="862" spans="1:48">
      <c r="A862" s="371"/>
      <c r="B862" s="312"/>
      <c r="C862" s="312"/>
      <c r="D862" s="312"/>
      <c r="E862" s="370"/>
      <c r="F862" s="312"/>
      <c r="G862" s="312"/>
      <c r="H862" s="312"/>
      <c r="I862" s="312"/>
      <c r="J862" s="312"/>
      <c r="K862" s="312"/>
      <c r="L862" s="312"/>
      <c r="M862" s="312"/>
      <c r="N862" s="312"/>
      <c r="O862" s="312"/>
      <c r="P862" s="312"/>
      <c r="Q862" s="312"/>
      <c r="R862" s="312"/>
      <c r="S862" s="312"/>
      <c r="T862" s="312"/>
      <c r="U862" s="312"/>
      <c r="V862" s="312"/>
      <c r="W862" s="312"/>
      <c r="X862" s="312"/>
      <c r="Y862" s="312"/>
      <c r="Z862" s="312"/>
      <c r="AA862" s="312"/>
      <c r="AB862" s="312"/>
      <c r="AC862" s="312"/>
      <c r="AD862" s="312"/>
      <c r="AE862" s="312"/>
      <c r="AF862" s="312"/>
      <c r="AG862" s="312"/>
      <c r="AH862" s="312"/>
      <c r="AI862" s="312"/>
      <c r="AJ862" s="312"/>
      <c r="AK862" s="312"/>
      <c r="AL862" s="312"/>
      <c r="AM862" s="312"/>
      <c r="AN862" s="312"/>
      <c r="AO862" s="312"/>
      <c r="AP862" s="312"/>
      <c r="AQ862" s="312"/>
      <c r="AR862" s="312"/>
      <c r="AS862" s="312"/>
      <c r="AT862" s="312"/>
      <c r="AU862" s="312"/>
      <c r="AV862" s="312"/>
    </row>
    <row r="863" spans="1:48">
      <c r="A863" s="371"/>
      <c r="B863" s="312"/>
      <c r="C863" s="312"/>
      <c r="D863" s="312"/>
      <c r="E863" s="370"/>
      <c r="F863" s="312"/>
      <c r="G863" s="312"/>
      <c r="H863" s="312"/>
      <c r="I863" s="312"/>
      <c r="J863" s="312"/>
      <c r="K863" s="312"/>
      <c r="L863" s="312"/>
      <c r="M863" s="312"/>
      <c r="N863" s="312"/>
      <c r="O863" s="312"/>
      <c r="P863" s="312"/>
      <c r="Q863" s="312"/>
      <c r="R863" s="312"/>
      <c r="S863" s="312"/>
      <c r="T863" s="312"/>
      <c r="U863" s="312"/>
      <c r="V863" s="312"/>
      <c r="W863" s="312"/>
      <c r="X863" s="312"/>
      <c r="Y863" s="312"/>
      <c r="Z863" s="312"/>
      <c r="AA863" s="312"/>
      <c r="AB863" s="312"/>
      <c r="AC863" s="312"/>
      <c r="AD863" s="312"/>
      <c r="AE863" s="312"/>
      <c r="AF863" s="312"/>
      <c r="AG863" s="312"/>
      <c r="AH863" s="312"/>
      <c r="AI863" s="312"/>
      <c r="AJ863" s="312"/>
      <c r="AK863" s="312"/>
      <c r="AL863" s="312"/>
      <c r="AM863" s="312"/>
      <c r="AN863" s="312"/>
      <c r="AO863" s="312"/>
      <c r="AP863" s="312"/>
      <c r="AQ863" s="312"/>
      <c r="AR863" s="312"/>
      <c r="AS863" s="312"/>
      <c r="AT863" s="312"/>
      <c r="AU863" s="312"/>
      <c r="AV863" s="312"/>
    </row>
    <row r="864" spans="1:48">
      <c r="A864" s="371"/>
      <c r="B864" s="312"/>
      <c r="C864" s="312"/>
      <c r="D864" s="312"/>
      <c r="E864" s="370"/>
      <c r="F864" s="312"/>
      <c r="G864" s="312"/>
      <c r="H864" s="312"/>
      <c r="I864" s="312"/>
      <c r="J864" s="312"/>
      <c r="K864" s="312"/>
      <c r="L864" s="312"/>
      <c r="M864" s="312"/>
      <c r="N864" s="312"/>
      <c r="O864" s="312"/>
      <c r="P864" s="312"/>
      <c r="Q864" s="312"/>
      <c r="R864" s="312"/>
      <c r="S864" s="312"/>
      <c r="T864" s="312"/>
      <c r="U864" s="312"/>
      <c r="V864" s="312"/>
      <c r="W864" s="312"/>
      <c r="X864" s="312"/>
      <c r="Y864" s="312"/>
      <c r="Z864" s="312"/>
      <c r="AA864" s="312"/>
      <c r="AB864" s="312"/>
      <c r="AC864" s="312"/>
      <c r="AD864" s="312"/>
      <c r="AE864" s="312"/>
      <c r="AF864" s="312"/>
      <c r="AG864" s="312"/>
      <c r="AH864" s="312"/>
      <c r="AI864" s="312"/>
      <c r="AJ864" s="312"/>
      <c r="AK864" s="312"/>
      <c r="AL864" s="312"/>
      <c r="AM864" s="312"/>
      <c r="AN864" s="312"/>
      <c r="AO864" s="312"/>
      <c r="AP864" s="312"/>
      <c r="AQ864" s="312"/>
      <c r="AR864" s="312"/>
      <c r="AS864" s="312"/>
      <c r="AT864" s="312"/>
      <c r="AU864" s="312"/>
      <c r="AV864" s="312"/>
    </row>
    <row r="865" spans="1:48">
      <c r="A865" s="371"/>
      <c r="B865" s="312"/>
      <c r="C865" s="312"/>
      <c r="D865" s="312"/>
      <c r="E865" s="370"/>
      <c r="F865" s="312"/>
      <c r="G865" s="312"/>
      <c r="H865" s="312"/>
      <c r="I865" s="312"/>
      <c r="J865" s="312"/>
      <c r="K865" s="312"/>
      <c r="L865" s="312"/>
      <c r="M865" s="312"/>
      <c r="N865" s="312"/>
      <c r="O865" s="312"/>
      <c r="P865" s="312"/>
      <c r="Q865" s="312"/>
      <c r="R865" s="312"/>
      <c r="S865" s="312"/>
      <c r="T865" s="312"/>
      <c r="U865" s="312"/>
      <c r="V865" s="312"/>
      <c r="W865" s="312"/>
      <c r="X865" s="312"/>
      <c r="Y865" s="312"/>
      <c r="Z865" s="312"/>
      <c r="AA865" s="312"/>
      <c r="AB865" s="312"/>
      <c r="AC865" s="312"/>
      <c r="AD865" s="312"/>
      <c r="AE865" s="312"/>
      <c r="AF865" s="312"/>
      <c r="AG865" s="312"/>
      <c r="AH865" s="312"/>
      <c r="AI865" s="312"/>
      <c r="AJ865" s="312"/>
      <c r="AK865" s="312"/>
      <c r="AL865" s="312"/>
      <c r="AM865" s="312"/>
      <c r="AN865" s="312"/>
      <c r="AO865" s="312"/>
      <c r="AP865" s="312"/>
      <c r="AQ865" s="312"/>
      <c r="AR865" s="312"/>
      <c r="AS865" s="312"/>
      <c r="AT865" s="312"/>
      <c r="AU865" s="312"/>
      <c r="AV865" s="312"/>
    </row>
    <row r="866" spans="1:48">
      <c r="A866" s="371"/>
      <c r="B866" s="312"/>
      <c r="C866" s="312"/>
      <c r="D866" s="312"/>
      <c r="E866" s="370"/>
      <c r="F866" s="312"/>
      <c r="G866" s="312"/>
      <c r="H866" s="312"/>
      <c r="I866" s="312"/>
      <c r="J866" s="312"/>
      <c r="K866" s="312"/>
      <c r="L866" s="312"/>
      <c r="M866" s="312"/>
      <c r="N866" s="312"/>
      <c r="O866" s="312"/>
      <c r="P866" s="312"/>
      <c r="Q866" s="312"/>
      <c r="R866" s="312"/>
      <c r="S866" s="312"/>
      <c r="T866" s="312"/>
      <c r="U866" s="312"/>
      <c r="V866" s="312"/>
      <c r="W866" s="312"/>
      <c r="X866" s="312"/>
      <c r="Y866" s="312"/>
      <c r="Z866" s="312"/>
      <c r="AA866" s="312"/>
      <c r="AB866" s="312"/>
      <c r="AC866" s="312"/>
      <c r="AD866" s="312"/>
      <c r="AE866" s="312"/>
      <c r="AF866" s="312"/>
      <c r="AG866" s="312"/>
      <c r="AH866" s="312"/>
      <c r="AI866" s="312"/>
      <c r="AJ866" s="312"/>
      <c r="AK866" s="312"/>
      <c r="AL866" s="312"/>
      <c r="AM866" s="312"/>
      <c r="AN866" s="312"/>
      <c r="AO866" s="312"/>
      <c r="AP866" s="312"/>
      <c r="AQ866" s="312"/>
      <c r="AR866" s="312"/>
      <c r="AS866" s="312"/>
      <c r="AT866" s="312"/>
      <c r="AU866" s="312"/>
      <c r="AV866" s="312"/>
    </row>
    <row r="867" spans="1:48">
      <c r="A867" s="371"/>
      <c r="B867" s="312"/>
      <c r="C867" s="312"/>
      <c r="D867" s="312"/>
      <c r="E867" s="370"/>
      <c r="F867" s="312"/>
      <c r="G867" s="312"/>
      <c r="H867" s="312"/>
      <c r="I867" s="312"/>
      <c r="J867" s="312"/>
      <c r="K867" s="312"/>
      <c r="L867" s="312"/>
      <c r="M867" s="312"/>
      <c r="N867" s="312"/>
      <c r="O867" s="312"/>
      <c r="P867" s="312"/>
      <c r="Q867" s="312"/>
      <c r="R867" s="312"/>
      <c r="S867" s="312"/>
      <c r="T867" s="312"/>
      <c r="U867" s="312"/>
      <c r="V867" s="312"/>
      <c r="W867" s="312"/>
      <c r="X867" s="312"/>
      <c r="Y867" s="312"/>
      <c r="Z867" s="312"/>
      <c r="AA867" s="312"/>
      <c r="AB867" s="312"/>
      <c r="AC867" s="312"/>
      <c r="AD867" s="312"/>
      <c r="AE867" s="312"/>
      <c r="AF867" s="312"/>
      <c r="AG867" s="312"/>
      <c r="AH867" s="312"/>
      <c r="AI867" s="312"/>
      <c r="AJ867" s="312"/>
      <c r="AK867" s="312"/>
      <c r="AL867" s="312"/>
      <c r="AM867" s="312"/>
      <c r="AN867" s="312"/>
      <c r="AO867" s="312"/>
      <c r="AP867" s="312"/>
      <c r="AQ867" s="312"/>
      <c r="AR867" s="312"/>
      <c r="AS867" s="312"/>
      <c r="AT867" s="312"/>
      <c r="AU867" s="312"/>
      <c r="AV867" s="312"/>
    </row>
    <row r="868" spans="1:48">
      <c r="A868" s="371"/>
      <c r="B868" s="312"/>
      <c r="C868" s="312"/>
      <c r="D868" s="312"/>
      <c r="E868" s="370"/>
      <c r="F868" s="312"/>
      <c r="G868" s="312"/>
      <c r="H868" s="312"/>
      <c r="I868" s="312"/>
      <c r="J868" s="312"/>
      <c r="K868" s="312"/>
      <c r="L868" s="312"/>
      <c r="M868" s="312"/>
      <c r="N868" s="312"/>
      <c r="O868" s="312"/>
      <c r="P868" s="312"/>
      <c r="Q868" s="312"/>
      <c r="R868" s="312"/>
      <c r="S868" s="312"/>
      <c r="T868" s="312"/>
      <c r="U868" s="312"/>
      <c r="V868" s="312"/>
      <c r="W868" s="312"/>
      <c r="X868" s="312"/>
      <c r="Y868" s="312"/>
      <c r="Z868" s="312"/>
      <c r="AA868" s="312"/>
      <c r="AB868" s="312"/>
      <c r="AC868" s="312"/>
      <c r="AD868" s="312"/>
      <c r="AE868" s="312"/>
      <c r="AF868" s="312"/>
      <c r="AG868" s="312"/>
      <c r="AH868" s="312"/>
      <c r="AI868" s="312"/>
      <c r="AJ868" s="312"/>
      <c r="AK868" s="312"/>
      <c r="AL868" s="312"/>
      <c r="AM868" s="312"/>
      <c r="AN868" s="312"/>
      <c r="AO868" s="312"/>
      <c r="AP868" s="312"/>
      <c r="AQ868" s="312"/>
      <c r="AR868" s="312"/>
      <c r="AS868" s="312"/>
      <c r="AT868" s="312"/>
      <c r="AU868" s="312"/>
      <c r="AV868" s="312"/>
    </row>
    <row r="869" spans="1:48">
      <c r="A869" s="371"/>
      <c r="B869" s="312"/>
      <c r="C869" s="312"/>
      <c r="D869" s="312"/>
      <c r="E869" s="370"/>
      <c r="F869" s="312"/>
      <c r="G869" s="312"/>
      <c r="H869" s="312"/>
      <c r="I869" s="312"/>
      <c r="J869" s="312"/>
      <c r="K869" s="312"/>
      <c r="L869" s="312"/>
      <c r="M869" s="312"/>
      <c r="N869" s="312"/>
      <c r="O869" s="312"/>
      <c r="P869" s="312"/>
      <c r="Q869" s="312"/>
      <c r="R869" s="312"/>
      <c r="S869" s="312"/>
      <c r="T869" s="312"/>
      <c r="U869" s="312"/>
      <c r="V869" s="312"/>
      <c r="W869" s="312"/>
      <c r="X869" s="312"/>
      <c r="Y869" s="312"/>
      <c r="Z869" s="312"/>
      <c r="AA869" s="312"/>
      <c r="AB869" s="312"/>
      <c r="AC869" s="312"/>
      <c r="AD869" s="312"/>
      <c r="AE869" s="312"/>
      <c r="AF869" s="312"/>
      <c r="AG869" s="312"/>
      <c r="AH869" s="312"/>
      <c r="AI869" s="312"/>
      <c r="AJ869" s="312"/>
      <c r="AK869" s="312"/>
      <c r="AL869" s="312"/>
      <c r="AM869" s="312"/>
      <c r="AN869" s="312"/>
      <c r="AO869" s="312"/>
      <c r="AP869" s="312"/>
      <c r="AQ869" s="312"/>
      <c r="AR869" s="312"/>
      <c r="AS869" s="312"/>
      <c r="AT869" s="312"/>
      <c r="AU869" s="312"/>
      <c r="AV869" s="312"/>
    </row>
    <row r="870" spans="1:48">
      <c r="A870" s="371"/>
      <c r="B870" s="312"/>
      <c r="C870" s="312"/>
      <c r="D870" s="312"/>
      <c r="E870" s="370"/>
      <c r="F870" s="312"/>
      <c r="G870" s="312"/>
      <c r="H870" s="312"/>
      <c r="I870" s="312"/>
      <c r="J870" s="312"/>
      <c r="K870" s="312"/>
      <c r="L870" s="312"/>
      <c r="M870" s="312"/>
      <c r="N870" s="312"/>
      <c r="O870" s="312"/>
      <c r="P870" s="312"/>
      <c r="Q870" s="312"/>
      <c r="R870" s="312"/>
      <c r="S870" s="312"/>
      <c r="T870" s="312"/>
      <c r="U870" s="312"/>
      <c r="V870" s="312"/>
      <c r="W870" s="312"/>
      <c r="X870" s="312"/>
      <c r="Y870" s="312"/>
      <c r="Z870" s="312"/>
      <c r="AA870" s="312"/>
      <c r="AB870" s="312"/>
      <c r="AC870" s="312"/>
      <c r="AD870" s="312"/>
      <c r="AE870" s="312"/>
      <c r="AF870" s="312"/>
      <c r="AG870" s="312"/>
      <c r="AH870" s="312"/>
      <c r="AI870" s="312"/>
      <c r="AJ870" s="312"/>
      <c r="AK870" s="312"/>
      <c r="AL870" s="312"/>
      <c r="AM870" s="312"/>
      <c r="AN870" s="312"/>
      <c r="AO870" s="312"/>
      <c r="AP870" s="312"/>
      <c r="AQ870" s="312"/>
      <c r="AR870" s="312"/>
      <c r="AS870" s="312"/>
      <c r="AT870" s="312"/>
      <c r="AU870" s="312"/>
      <c r="AV870" s="312"/>
    </row>
    <row r="871" spans="1:48">
      <c r="A871" s="371"/>
      <c r="B871" s="312"/>
      <c r="C871" s="312"/>
      <c r="D871" s="312"/>
      <c r="E871" s="370"/>
      <c r="F871" s="312"/>
      <c r="G871" s="312"/>
      <c r="H871" s="312"/>
      <c r="I871" s="312"/>
      <c r="J871" s="312"/>
      <c r="K871" s="312"/>
      <c r="L871" s="312"/>
      <c r="M871" s="312"/>
      <c r="N871" s="312"/>
      <c r="O871" s="312"/>
      <c r="P871" s="312"/>
      <c r="Q871" s="312"/>
      <c r="R871" s="312"/>
      <c r="S871" s="312"/>
      <c r="T871" s="312"/>
      <c r="U871" s="312"/>
      <c r="V871" s="312"/>
      <c r="W871" s="312"/>
      <c r="X871" s="312"/>
      <c r="Y871" s="312"/>
      <c r="Z871" s="312"/>
      <c r="AA871" s="312"/>
      <c r="AB871" s="312"/>
      <c r="AC871" s="312"/>
      <c r="AD871" s="312"/>
      <c r="AE871" s="312"/>
      <c r="AF871" s="312"/>
      <c r="AG871" s="312"/>
      <c r="AH871" s="312"/>
      <c r="AI871" s="312"/>
      <c r="AJ871" s="312"/>
      <c r="AK871" s="312"/>
      <c r="AL871" s="312"/>
      <c r="AM871" s="312"/>
      <c r="AN871" s="312"/>
      <c r="AO871" s="312"/>
      <c r="AP871" s="312"/>
      <c r="AQ871" s="312"/>
      <c r="AR871" s="312"/>
      <c r="AS871" s="312"/>
      <c r="AT871" s="312"/>
      <c r="AU871" s="312"/>
      <c r="AV871" s="312"/>
    </row>
    <row r="872" spans="1:48">
      <c r="A872" s="371"/>
      <c r="B872" s="312"/>
      <c r="C872" s="312"/>
      <c r="D872" s="312"/>
      <c r="E872" s="370"/>
      <c r="F872" s="312"/>
      <c r="G872" s="312"/>
      <c r="H872" s="312"/>
      <c r="I872" s="312"/>
      <c r="J872" s="312"/>
      <c r="K872" s="312"/>
      <c r="L872" s="312"/>
      <c r="M872" s="312"/>
      <c r="N872" s="312"/>
      <c r="O872" s="312"/>
      <c r="P872" s="312"/>
      <c r="Q872" s="312"/>
      <c r="R872" s="312"/>
      <c r="S872" s="312"/>
      <c r="T872" s="312"/>
      <c r="U872" s="312"/>
      <c r="V872" s="312"/>
      <c r="W872" s="312"/>
      <c r="X872" s="312"/>
      <c r="Y872" s="312"/>
      <c r="Z872" s="312"/>
      <c r="AA872" s="312"/>
      <c r="AB872" s="312"/>
      <c r="AC872" s="312"/>
      <c r="AD872" s="312"/>
      <c r="AE872" s="312"/>
      <c r="AF872" s="312"/>
      <c r="AG872" s="312"/>
      <c r="AH872" s="312"/>
      <c r="AI872" s="312"/>
      <c r="AJ872" s="312"/>
      <c r="AK872" s="312"/>
      <c r="AL872" s="312"/>
      <c r="AM872" s="312"/>
      <c r="AN872" s="312"/>
      <c r="AO872" s="312"/>
      <c r="AP872" s="312"/>
      <c r="AQ872" s="312"/>
      <c r="AR872" s="312"/>
      <c r="AS872" s="312"/>
      <c r="AT872" s="312"/>
      <c r="AU872" s="312"/>
      <c r="AV872" s="312"/>
    </row>
    <row r="873" spans="1:48">
      <c r="A873" s="371"/>
      <c r="B873" s="312"/>
      <c r="C873" s="312"/>
      <c r="D873" s="312"/>
      <c r="E873" s="370"/>
      <c r="F873" s="312"/>
      <c r="G873" s="312"/>
      <c r="H873" s="312"/>
      <c r="I873" s="312"/>
      <c r="J873" s="312"/>
      <c r="K873" s="312"/>
      <c r="L873" s="312"/>
      <c r="M873" s="312"/>
      <c r="N873" s="312"/>
      <c r="O873" s="312"/>
      <c r="P873" s="312"/>
      <c r="Q873" s="312"/>
      <c r="R873" s="312"/>
      <c r="S873" s="312"/>
      <c r="T873" s="312"/>
      <c r="U873" s="312"/>
      <c r="V873" s="312"/>
      <c r="W873" s="312"/>
      <c r="X873" s="312"/>
      <c r="Y873" s="312"/>
      <c r="Z873" s="312"/>
      <c r="AA873" s="312"/>
      <c r="AB873" s="312"/>
      <c r="AC873" s="312"/>
      <c r="AD873" s="312"/>
      <c r="AE873" s="312"/>
      <c r="AF873" s="312"/>
      <c r="AG873" s="312"/>
      <c r="AH873" s="312"/>
      <c r="AI873" s="312"/>
      <c r="AJ873" s="312"/>
      <c r="AK873" s="312"/>
      <c r="AL873" s="312"/>
      <c r="AM873" s="312"/>
      <c r="AN873" s="312"/>
      <c r="AO873" s="312"/>
      <c r="AP873" s="312"/>
      <c r="AQ873" s="312"/>
      <c r="AR873" s="312"/>
      <c r="AS873" s="312"/>
      <c r="AT873" s="312"/>
      <c r="AU873" s="312"/>
      <c r="AV873" s="312"/>
    </row>
    <row r="874" spans="1:48">
      <c r="A874" s="371"/>
      <c r="B874" s="312"/>
      <c r="C874" s="312"/>
      <c r="D874" s="312"/>
      <c r="E874" s="370"/>
      <c r="F874" s="312"/>
      <c r="G874" s="312"/>
      <c r="H874" s="312"/>
      <c r="I874" s="312"/>
      <c r="J874" s="312"/>
      <c r="K874" s="312"/>
      <c r="L874" s="312"/>
      <c r="M874" s="312"/>
      <c r="N874" s="312"/>
      <c r="O874" s="312"/>
      <c r="P874" s="312"/>
      <c r="Q874" s="312"/>
      <c r="R874" s="312"/>
      <c r="S874" s="312"/>
      <c r="T874" s="312"/>
      <c r="U874" s="312"/>
      <c r="V874" s="312"/>
      <c r="W874" s="312"/>
      <c r="X874" s="312"/>
      <c r="Y874" s="312"/>
      <c r="Z874" s="312"/>
      <c r="AA874" s="312"/>
      <c r="AB874" s="312"/>
      <c r="AC874" s="312"/>
      <c r="AD874" s="312"/>
      <c r="AE874" s="312"/>
      <c r="AF874" s="312"/>
      <c r="AG874" s="312"/>
      <c r="AH874" s="312"/>
      <c r="AI874" s="312"/>
      <c r="AJ874" s="312"/>
      <c r="AK874" s="312"/>
      <c r="AL874" s="312"/>
      <c r="AM874" s="312"/>
      <c r="AN874" s="312"/>
      <c r="AO874" s="312"/>
      <c r="AP874" s="312"/>
      <c r="AQ874" s="312"/>
      <c r="AR874" s="312"/>
      <c r="AS874" s="312"/>
      <c r="AT874" s="312"/>
      <c r="AU874" s="312"/>
      <c r="AV874" s="312"/>
    </row>
    <row r="875" spans="1:48">
      <c r="A875" s="371"/>
      <c r="B875" s="312"/>
      <c r="C875" s="312"/>
      <c r="D875" s="312"/>
      <c r="E875" s="370"/>
      <c r="F875" s="312"/>
      <c r="G875" s="312"/>
      <c r="H875" s="312"/>
      <c r="I875" s="312"/>
      <c r="J875" s="312"/>
      <c r="K875" s="312"/>
      <c r="L875" s="312"/>
      <c r="M875" s="312"/>
      <c r="N875" s="312"/>
      <c r="O875" s="312"/>
      <c r="P875" s="312"/>
      <c r="Q875" s="312"/>
      <c r="R875" s="312"/>
      <c r="S875" s="312"/>
      <c r="T875" s="312"/>
      <c r="U875" s="312"/>
      <c r="V875" s="312"/>
      <c r="W875" s="312"/>
      <c r="X875" s="312"/>
      <c r="Y875" s="312"/>
      <c r="Z875" s="312"/>
      <c r="AA875" s="312"/>
      <c r="AB875" s="312"/>
      <c r="AC875" s="312"/>
      <c r="AD875" s="312"/>
      <c r="AE875" s="312"/>
      <c r="AF875" s="312"/>
      <c r="AG875" s="312"/>
      <c r="AH875" s="312"/>
      <c r="AI875" s="312"/>
      <c r="AJ875" s="312"/>
      <c r="AK875" s="312"/>
      <c r="AL875" s="312"/>
      <c r="AM875" s="312"/>
      <c r="AN875" s="312"/>
      <c r="AO875" s="312"/>
      <c r="AP875" s="312"/>
      <c r="AQ875" s="312"/>
      <c r="AR875" s="312"/>
      <c r="AS875" s="312"/>
      <c r="AT875" s="312"/>
      <c r="AU875" s="312"/>
      <c r="AV875" s="312"/>
    </row>
    <row r="876" spans="1:48">
      <c r="A876" s="371"/>
      <c r="B876" s="312"/>
      <c r="C876" s="312"/>
      <c r="D876" s="312"/>
      <c r="E876" s="370"/>
      <c r="F876" s="312"/>
      <c r="G876" s="312"/>
      <c r="H876" s="312"/>
      <c r="I876" s="312"/>
      <c r="J876" s="312"/>
      <c r="K876" s="312"/>
      <c r="L876" s="312"/>
      <c r="M876" s="312"/>
      <c r="N876" s="312"/>
      <c r="O876" s="312"/>
      <c r="P876" s="312"/>
      <c r="Q876" s="312"/>
      <c r="R876" s="312"/>
      <c r="S876" s="312"/>
      <c r="T876" s="312"/>
      <c r="U876" s="312"/>
      <c r="V876" s="312"/>
      <c r="W876" s="312"/>
      <c r="X876" s="312"/>
      <c r="Y876" s="312"/>
      <c r="Z876" s="312"/>
      <c r="AA876" s="312"/>
      <c r="AB876" s="312"/>
      <c r="AC876" s="312"/>
      <c r="AD876" s="312"/>
      <c r="AE876" s="312"/>
      <c r="AF876" s="312"/>
      <c r="AG876" s="312"/>
      <c r="AH876" s="312"/>
      <c r="AI876" s="312"/>
      <c r="AJ876" s="312"/>
      <c r="AK876" s="312"/>
      <c r="AL876" s="312"/>
      <c r="AM876" s="312"/>
      <c r="AN876" s="312"/>
      <c r="AO876" s="312"/>
      <c r="AP876" s="312"/>
      <c r="AQ876" s="312"/>
      <c r="AR876" s="312"/>
      <c r="AS876" s="312"/>
      <c r="AT876" s="312"/>
      <c r="AU876" s="312"/>
      <c r="AV876" s="312"/>
    </row>
    <row r="877" spans="1:48">
      <c r="A877" s="371"/>
      <c r="B877" s="312"/>
      <c r="C877" s="312"/>
      <c r="D877" s="312"/>
      <c r="E877" s="370"/>
      <c r="F877" s="312"/>
      <c r="G877" s="312"/>
      <c r="H877" s="312"/>
      <c r="I877" s="312"/>
      <c r="J877" s="312"/>
      <c r="K877" s="312"/>
      <c r="L877" s="312"/>
      <c r="M877" s="312"/>
      <c r="N877" s="312"/>
      <c r="O877" s="312"/>
      <c r="P877" s="312"/>
      <c r="Q877" s="312"/>
      <c r="R877" s="312"/>
      <c r="S877" s="312"/>
      <c r="T877" s="312"/>
      <c r="U877" s="312"/>
      <c r="V877" s="312"/>
      <c r="W877" s="312"/>
      <c r="X877" s="312"/>
      <c r="Y877" s="312"/>
      <c r="Z877" s="312"/>
      <c r="AA877" s="312"/>
      <c r="AB877" s="312"/>
      <c r="AC877" s="312"/>
      <c r="AD877" s="312"/>
      <c r="AE877" s="312"/>
      <c r="AF877" s="312"/>
      <c r="AG877" s="312"/>
      <c r="AH877" s="312"/>
      <c r="AI877" s="312"/>
      <c r="AJ877" s="312"/>
      <c r="AK877" s="312"/>
      <c r="AL877" s="312"/>
      <c r="AM877" s="312"/>
      <c r="AN877" s="312"/>
      <c r="AO877" s="312"/>
      <c r="AP877" s="312"/>
      <c r="AQ877" s="312"/>
      <c r="AR877" s="312"/>
      <c r="AS877" s="312"/>
      <c r="AT877" s="312"/>
      <c r="AU877" s="312"/>
      <c r="AV877" s="312"/>
    </row>
    <row r="878" spans="1:48">
      <c r="A878" s="371"/>
      <c r="B878" s="312"/>
      <c r="C878" s="312"/>
      <c r="D878" s="312"/>
      <c r="E878" s="370"/>
      <c r="F878" s="312"/>
      <c r="G878" s="312"/>
      <c r="H878" s="312"/>
      <c r="I878" s="312"/>
      <c r="J878" s="312"/>
      <c r="K878" s="312"/>
      <c r="L878" s="312"/>
      <c r="M878" s="312"/>
      <c r="N878" s="312"/>
      <c r="O878" s="312"/>
      <c r="P878" s="312"/>
      <c r="Q878" s="312"/>
      <c r="R878" s="312"/>
      <c r="S878" s="312"/>
      <c r="T878" s="312"/>
      <c r="U878" s="312"/>
      <c r="V878" s="312"/>
      <c r="W878" s="312"/>
      <c r="X878" s="312"/>
      <c r="Y878" s="312"/>
      <c r="Z878" s="312"/>
      <c r="AA878" s="312"/>
      <c r="AB878" s="312"/>
      <c r="AC878" s="312"/>
      <c r="AD878" s="312"/>
      <c r="AE878" s="312"/>
      <c r="AF878" s="312"/>
      <c r="AG878" s="312"/>
      <c r="AH878" s="312"/>
      <c r="AI878" s="312"/>
      <c r="AJ878" s="312"/>
      <c r="AK878" s="312"/>
      <c r="AL878" s="312"/>
      <c r="AM878" s="312"/>
      <c r="AN878" s="312"/>
      <c r="AO878" s="312"/>
      <c r="AP878" s="312"/>
      <c r="AQ878" s="312"/>
      <c r="AR878" s="312"/>
      <c r="AS878" s="312"/>
      <c r="AT878" s="312"/>
      <c r="AU878" s="312"/>
      <c r="AV878" s="312"/>
    </row>
    <row r="879" spans="1:48">
      <c r="A879" s="371"/>
      <c r="B879" s="312"/>
      <c r="C879" s="312"/>
      <c r="D879" s="312"/>
      <c r="E879" s="370"/>
      <c r="F879" s="312"/>
      <c r="G879" s="312"/>
      <c r="H879" s="312"/>
      <c r="I879" s="312"/>
      <c r="J879" s="312"/>
      <c r="K879" s="312"/>
      <c r="L879" s="312"/>
      <c r="M879" s="312"/>
      <c r="N879" s="312"/>
      <c r="O879" s="312"/>
      <c r="P879" s="312"/>
      <c r="Q879" s="312"/>
      <c r="R879" s="312"/>
      <c r="S879" s="312"/>
      <c r="T879" s="312"/>
      <c r="U879" s="312"/>
      <c r="V879" s="312"/>
      <c r="W879" s="312"/>
      <c r="X879" s="312"/>
      <c r="Y879" s="312"/>
      <c r="Z879" s="312"/>
      <c r="AA879" s="312"/>
      <c r="AB879" s="312"/>
      <c r="AC879" s="312"/>
      <c r="AD879" s="312"/>
      <c r="AE879" s="312"/>
      <c r="AF879" s="312"/>
      <c r="AG879" s="312"/>
      <c r="AH879" s="312"/>
      <c r="AI879" s="312"/>
      <c r="AJ879" s="312"/>
      <c r="AK879" s="312"/>
      <c r="AL879" s="312"/>
      <c r="AM879" s="312"/>
      <c r="AN879" s="312"/>
      <c r="AO879" s="312"/>
      <c r="AP879" s="312"/>
      <c r="AQ879" s="312"/>
      <c r="AR879" s="312"/>
      <c r="AS879" s="312"/>
      <c r="AT879" s="312"/>
      <c r="AU879" s="312"/>
      <c r="AV879" s="312"/>
    </row>
    <row r="880" spans="1:48">
      <c r="A880" s="371"/>
      <c r="B880" s="312"/>
      <c r="C880" s="312"/>
      <c r="D880" s="312"/>
      <c r="E880" s="370"/>
      <c r="F880" s="312"/>
      <c r="G880" s="312"/>
      <c r="H880" s="312"/>
      <c r="I880" s="312"/>
      <c r="J880" s="312"/>
      <c r="K880" s="312"/>
      <c r="L880" s="312"/>
      <c r="M880" s="312"/>
      <c r="N880" s="312"/>
      <c r="O880" s="312"/>
      <c r="P880" s="312"/>
      <c r="Q880" s="312"/>
      <c r="R880" s="312"/>
      <c r="S880" s="312"/>
      <c r="T880" s="312"/>
      <c r="U880" s="312"/>
      <c r="V880" s="312"/>
      <c r="W880" s="312"/>
      <c r="X880" s="312"/>
      <c r="Y880" s="312"/>
      <c r="Z880" s="312"/>
      <c r="AA880" s="312"/>
      <c r="AB880" s="312"/>
      <c r="AC880" s="312"/>
      <c r="AD880" s="312"/>
      <c r="AE880" s="312"/>
      <c r="AF880" s="312"/>
      <c r="AG880" s="312"/>
      <c r="AH880" s="312"/>
      <c r="AI880" s="312"/>
      <c r="AJ880" s="312"/>
      <c r="AK880" s="312"/>
      <c r="AL880" s="312"/>
      <c r="AM880" s="312"/>
      <c r="AN880" s="312"/>
      <c r="AO880" s="312"/>
      <c r="AP880" s="312"/>
      <c r="AQ880" s="312"/>
      <c r="AR880" s="312"/>
      <c r="AS880" s="312"/>
      <c r="AT880" s="312"/>
      <c r="AU880" s="312"/>
      <c r="AV880" s="312"/>
    </row>
    <row r="881" spans="1:48">
      <c r="A881" s="371"/>
      <c r="B881" s="312"/>
      <c r="C881" s="312"/>
      <c r="D881" s="312"/>
      <c r="E881" s="370"/>
      <c r="F881" s="312"/>
      <c r="G881" s="312"/>
      <c r="H881" s="312"/>
      <c r="I881" s="312"/>
      <c r="J881" s="312"/>
      <c r="K881" s="312"/>
      <c r="L881" s="312"/>
      <c r="M881" s="312"/>
      <c r="N881" s="312"/>
      <c r="O881" s="312"/>
      <c r="P881" s="312"/>
      <c r="Q881" s="312"/>
      <c r="R881" s="312"/>
      <c r="S881" s="312"/>
      <c r="T881" s="312"/>
      <c r="U881" s="312"/>
      <c r="V881" s="312"/>
      <c r="W881" s="312"/>
      <c r="X881" s="312"/>
      <c r="Y881" s="312"/>
      <c r="Z881" s="312"/>
      <c r="AA881" s="312"/>
      <c r="AB881" s="312"/>
      <c r="AC881" s="312"/>
      <c r="AD881" s="312"/>
      <c r="AE881" s="312"/>
      <c r="AF881" s="312"/>
      <c r="AG881" s="312"/>
      <c r="AH881" s="312"/>
      <c r="AI881" s="312"/>
      <c r="AJ881" s="312"/>
      <c r="AK881" s="312"/>
      <c r="AL881" s="312"/>
      <c r="AM881" s="312"/>
      <c r="AN881" s="312"/>
      <c r="AO881" s="312"/>
      <c r="AP881" s="312"/>
      <c r="AQ881" s="312"/>
      <c r="AR881" s="312"/>
      <c r="AS881" s="312"/>
      <c r="AT881" s="312"/>
      <c r="AU881" s="312"/>
      <c r="AV881" s="312"/>
    </row>
    <row r="882" spans="1:48">
      <c r="A882" s="371"/>
      <c r="B882" s="312"/>
      <c r="C882" s="312"/>
      <c r="D882" s="312"/>
      <c r="E882" s="370"/>
      <c r="F882" s="312"/>
      <c r="G882" s="312"/>
      <c r="H882" s="312"/>
      <c r="I882" s="312"/>
      <c r="J882" s="312"/>
      <c r="K882" s="312"/>
      <c r="L882" s="312"/>
      <c r="M882" s="312"/>
      <c r="N882" s="312"/>
      <c r="O882" s="312"/>
      <c r="P882" s="312"/>
      <c r="Q882" s="312"/>
      <c r="R882" s="312"/>
      <c r="S882" s="312"/>
      <c r="T882" s="312"/>
      <c r="U882" s="312"/>
      <c r="V882" s="312"/>
      <c r="W882" s="312"/>
      <c r="X882" s="312"/>
      <c r="Y882" s="312"/>
      <c r="Z882" s="312"/>
      <c r="AA882" s="312"/>
      <c r="AB882" s="312"/>
      <c r="AC882" s="312"/>
      <c r="AD882" s="312"/>
      <c r="AE882" s="312"/>
      <c r="AF882" s="312"/>
      <c r="AG882" s="312"/>
      <c r="AH882" s="312"/>
      <c r="AI882" s="312"/>
      <c r="AJ882" s="312"/>
      <c r="AK882" s="312"/>
      <c r="AL882" s="312"/>
      <c r="AM882" s="312"/>
      <c r="AN882" s="312"/>
      <c r="AO882" s="312"/>
      <c r="AP882" s="312"/>
      <c r="AQ882" s="312"/>
      <c r="AR882" s="312"/>
      <c r="AS882" s="312"/>
      <c r="AT882" s="312"/>
      <c r="AU882" s="312"/>
      <c r="AV882" s="312"/>
    </row>
    <row r="883" spans="1:48">
      <c r="A883" s="371"/>
      <c r="B883" s="312"/>
      <c r="C883" s="312"/>
      <c r="D883" s="312"/>
      <c r="E883" s="370"/>
      <c r="F883" s="312"/>
      <c r="G883" s="312"/>
      <c r="H883" s="312"/>
      <c r="I883" s="312"/>
      <c r="J883" s="312"/>
      <c r="K883" s="312"/>
      <c r="L883" s="312"/>
      <c r="M883" s="312"/>
      <c r="N883" s="312"/>
      <c r="O883" s="312"/>
      <c r="P883" s="312"/>
      <c r="Q883" s="312"/>
      <c r="R883" s="312"/>
      <c r="S883" s="312"/>
      <c r="T883" s="312"/>
      <c r="U883" s="312"/>
      <c r="V883" s="312"/>
      <c r="W883" s="312"/>
      <c r="X883" s="312"/>
      <c r="Y883" s="312"/>
      <c r="Z883" s="312"/>
      <c r="AA883" s="312"/>
      <c r="AB883" s="312"/>
      <c r="AC883" s="312"/>
      <c r="AD883" s="312"/>
      <c r="AE883" s="312"/>
      <c r="AF883" s="312"/>
      <c r="AG883" s="312"/>
      <c r="AH883" s="312"/>
      <c r="AI883" s="312"/>
      <c r="AJ883" s="312"/>
      <c r="AK883" s="312"/>
      <c r="AL883" s="312"/>
      <c r="AM883" s="312"/>
      <c r="AN883" s="312"/>
      <c r="AO883" s="312"/>
      <c r="AP883" s="312"/>
      <c r="AQ883" s="312"/>
      <c r="AR883" s="312"/>
      <c r="AS883" s="312"/>
      <c r="AT883" s="312"/>
      <c r="AU883" s="312"/>
      <c r="AV883" s="312"/>
    </row>
    <row r="884" spans="1:48">
      <c r="A884" s="371"/>
      <c r="B884" s="312"/>
      <c r="C884" s="312"/>
      <c r="D884" s="312"/>
      <c r="E884" s="370"/>
      <c r="F884" s="312"/>
      <c r="G884" s="312"/>
      <c r="H884" s="312"/>
      <c r="I884" s="312"/>
      <c r="J884" s="312"/>
      <c r="K884" s="312"/>
      <c r="L884" s="312"/>
      <c r="M884" s="312"/>
      <c r="N884" s="312"/>
      <c r="O884" s="312"/>
      <c r="P884" s="312"/>
      <c r="Q884" s="312"/>
      <c r="R884" s="312"/>
      <c r="S884" s="312"/>
      <c r="T884" s="312"/>
      <c r="U884" s="312"/>
      <c r="V884" s="312"/>
      <c r="W884" s="312"/>
      <c r="X884" s="312"/>
      <c r="Y884" s="312"/>
      <c r="Z884" s="312"/>
      <c r="AA884" s="312"/>
      <c r="AB884" s="312"/>
      <c r="AC884" s="312"/>
      <c r="AD884" s="312"/>
      <c r="AE884" s="312"/>
      <c r="AF884" s="312"/>
      <c r="AG884" s="312"/>
      <c r="AH884" s="312"/>
      <c r="AI884" s="312"/>
      <c r="AJ884" s="312"/>
      <c r="AK884" s="312"/>
      <c r="AL884" s="312"/>
      <c r="AM884" s="312"/>
      <c r="AN884" s="312"/>
      <c r="AO884" s="312"/>
      <c r="AP884" s="312"/>
      <c r="AQ884" s="312"/>
      <c r="AR884" s="312"/>
      <c r="AS884" s="312"/>
      <c r="AT884" s="312"/>
      <c r="AU884" s="312"/>
      <c r="AV884" s="312"/>
    </row>
    <row r="885" spans="1:48">
      <c r="A885" s="371"/>
      <c r="B885" s="312"/>
      <c r="C885" s="312"/>
      <c r="D885" s="312"/>
      <c r="E885" s="370"/>
      <c r="F885" s="312"/>
      <c r="G885" s="312"/>
      <c r="H885" s="312"/>
      <c r="I885" s="312"/>
      <c r="J885" s="312"/>
      <c r="K885" s="312"/>
      <c r="L885" s="312"/>
      <c r="M885" s="312"/>
      <c r="N885" s="312"/>
      <c r="O885" s="312"/>
      <c r="P885" s="312"/>
      <c r="Q885" s="312"/>
      <c r="R885" s="312"/>
      <c r="S885" s="312"/>
      <c r="T885" s="312"/>
      <c r="U885" s="312"/>
      <c r="V885" s="312"/>
      <c r="W885" s="312"/>
      <c r="X885" s="312"/>
      <c r="Y885" s="312"/>
      <c r="Z885" s="312"/>
      <c r="AA885" s="312"/>
      <c r="AB885" s="312"/>
      <c r="AC885" s="312"/>
      <c r="AD885" s="312"/>
      <c r="AE885" s="312"/>
      <c r="AF885" s="312"/>
      <c r="AG885" s="312"/>
      <c r="AH885" s="312"/>
      <c r="AI885" s="312"/>
      <c r="AJ885" s="312"/>
      <c r="AK885" s="312"/>
      <c r="AL885" s="312"/>
      <c r="AM885" s="312"/>
      <c r="AN885" s="312"/>
      <c r="AO885" s="312"/>
      <c r="AP885" s="312"/>
      <c r="AQ885" s="312"/>
      <c r="AR885" s="312"/>
      <c r="AS885" s="312"/>
      <c r="AT885" s="312"/>
      <c r="AU885" s="312"/>
      <c r="AV885" s="312"/>
    </row>
    <row r="886" spans="1:48">
      <c r="A886" s="371"/>
      <c r="B886" s="312"/>
      <c r="C886" s="312"/>
      <c r="D886" s="312"/>
      <c r="E886" s="370"/>
      <c r="F886" s="312"/>
      <c r="G886" s="312"/>
      <c r="H886" s="312"/>
      <c r="I886" s="312"/>
      <c r="J886" s="312"/>
      <c r="K886" s="312"/>
      <c r="L886" s="312"/>
      <c r="M886" s="312"/>
      <c r="N886" s="312"/>
      <c r="O886" s="312"/>
      <c r="P886" s="312"/>
      <c r="Q886" s="312"/>
      <c r="R886" s="312"/>
      <c r="S886" s="312"/>
      <c r="T886" s="312"/>
      <c r="U886" s="312"/>
      <c r="V886" s="312"/>
      <c r="W886" s="312"/>
      <c r="X886" s="312"/>
      <c r="Y886" s="312"/>
      <c r="Z886" s="312"/>
      <c r="AA886" s="312"/>
      <c r="AB886" s="312"/>
      <c r="AC886" s="312"/>
      <c r="AD886" s="312"/>
      <c r="AE886" s="312"/>
      <c r="AF886" s="312"/>
      <c r="AG886" s="312"/>
      <c r="AH886" s="312"/>
      <c r="AI886" s="312"/>
      <c r="AJ886" s="312"/>
      <c r="AK886" s="312"/>
      <c r="AL886" s="312"/>
      <c r="AM886" s="312"/>
      <c r="AN886" s="312"/>
      <c r="AO886" s="312"/>
      <c r="AP886" s="312"/>
      <c r="AQ886" s="312"/>
      <c r="AR886" s="312"/>
      <c r="AS886" s="312"/>
      <c r="AT886" s="312"/>
      <c r="AU886" s="312"/>
      <c r="AV886" s="312"/>
    </row>
    <row r="887" spans="1:48">
      <c r="A887" s="371"/>
      <c r="B887" s="312"/>
      <c r="C887" s="312"/>
      <c r="D887" s="312"/>
      <c r="E887" s="370"/>
      <c r="F887" s="312"/>
      <c r="G887" s="312"/>
      <c r="H887" s="312"/>
      <c r="I887" s="312"/>
      <c r="J887" s="312"/>
      <c r="K887" s="312"/>
      <c r="L887" s="312"/>
      <c r="M887" s="312"/>
      <c r="N887" s="312"/>
      <c r="O887" s="312"/>
      <c r="P887" s="312"/>
      <c r="Q887" s="312"/>
      <c r="R887" s="312"/>
      <c r="S887" s="312"/>
      <c r="T887" s="312"/>
      <c r="U887" s="312"/>
      <c r="V887" s="312"/>
      <c r="W887" s="312"/>
      <c r="X887" s="312"/>
      <c r="Y887" s="312"/>
      <c r="Z887" s="312"/>
      <c r="AA887" s="312"/>
      <c r="AB887" s="312"/>
      <c r="AC887" s="312"/>
      <c r="AD887" s="312"/>
      <c r="AE887" s="312"/>
      <c r="AF887" s="312"/>
      <c r="AG887" s="312"/>
      <c r="AH887" s="312"/>
      <c r="AI887" s="312"/>
      <c r="AJ887" s="312"/>
      <c r="AK887" s="312"/>
      <c r="AL887" s="312"/>
      <c r="AM887" s="312"/>
      <c r="AN887" s="312"/>
      <c r="AO887" s="312"/>
      <c r="AP887" s="312"/>
      <c r="AQ887" s="312"/>
      <c r="AR887" s="312"/>
      <c r="AS887" s="312"/>
      <c r="AT887" s="312"/>
      <c r="AU887" s="312"/>
      <c r="AV887" s="312"/>
    </row>
    <row r="888" spans="1:48">
      <c r="A888" s="371"/>
      <c r="B888" s="312"/>
      <c r="C888" s="312"/>
      <c r="D888" s="312"/>
      <c r="E888" s="370"/>
      <c r="F888" s="312"/>
      <c r="G888" s="312"/>
      <c r="H888" s="312"/>
      <c r="I888" s="312"/>
      <c r="J888" s="312"/>
      <c r="K888" s="312"/>
      <c r="L888" s="312"/>
      <c r="M888" s="312"/>
      <c r="N888" s="312"/>
      <c r="O888" s="312"/>
      <c r="P888" s="312"/>
      <c r="Q888" s="312"/>
      <c r="R888" s="312"/>
      <c r="S888" s="312"/>
      <c r="T888" s="312"/>
      <c r="U888" s="312"/>
      <c r="V888" s="312"/>
      <c r="W888" s="312"/>
      <c r="X888" s="312"/>
      <c r="Y888" s="312"/>
      <c r="Z888" s="312"/>
      <c r="AA888" s="312"/>
      <c r="AB888" s="312"/>
      <c r="AC888" s="312"/>
      <c r="AD888" s="312"/>
      <c r="AE888" s="312"/>
      <c r="AF888" s="312"/>
      <c r="AG888" s="312"/>
      <c r="AH888" s="312"/>
      <c r="AI888" s="312"/>
      <c r="AJ888" s="312"/>
      <c r="AK888" s="312"/>
      <c r="AL888" s="312"/>
      <c r="AM888" s="312"/>
      <c r="AN888" s="312"/>
      <c r="AO888" s="312"/>
      <c r="AP888" s="312"/>
      <c r="AQ888" s="312"/>
      <c r="AR888" s="312"/>
      <c r="AS888" s="312"/>
      <c r="AT888" s="312"/>
      <c r="AU888" s="312"/>
      <c r="AV888" s="312"/>
    </row>
    <row r="889" spans="1:48">
      <c r="A889" s="371"/>
      <c r="B889" s="312"/>
      <c r="C889" s="312"/>
      <c r="D889" s="312"/>
      <c r="E889" s="370"/>
      <c r="F889" s="312"/>
      <c r="G889" s="312"/>
      <c r="H889" s="312"/>
      <c r="I889" s="312"/>
      <c r="J889" s="312"/>
      <c r="K889" s="312"/>
      <c r="L889" s="312"/>
      <c r="M889" s="312"/>
      <c r="N889" s="312"/>
      <c r="O889" s="312"/>
      <c r="P889" s="312"/>
      <c r="Q889" s="312"/>
      <c r="R889" s="312"/>
      <c r="S889" s="312"/>
      <c r="T889" s="312"/>
      <c r="U889" s="312"/>
      <c r="V889" s="312"/>
      <c r="W889" s="312"/>
      <c r="X889" s="312"/>
      <c r="Y889" s="312"/>
      <c r="Z889" s="312"/>
      <c r="AA889" s="312"/>
      <c r="AB889" s="312"/>
      <c r="AC889" s="312"/>
      <c r="AD889" s="312"/>
      <c r="AE889" s="312"/>
      <c r="AF889" s="312"/>
      <c r="AG889" s="312"/>
      <c r="AH889" s="312"/>
      <c r="AI889" s="312"/>
      <c r="AJ889" s="312"/>
      <c r="AK889" s="312"/>
      <c r="AL889" s="312"/>
      <c r="AM889" s="312"/>
      <c r="AN889" s="312"/>
      <c r="AO889" s="312"/>
      <c r="AP889" s="312"/>
      <c r="AQ889" s="312"/>
      <c r="AR889" s="312"/>
      <c r="AS889" s="312"/>
      <c r="AT889" s="312"/>
      <c r="AU889" s="312"/>
      <c r="AV889" s="312"/>
    </row>
    <row r="890" spans="1:48">
      <c r="A890" s="371"/>
      <c r="B890" s="312"/>
      <c r="C890" s="312"/>
      <c r="D890" s="312"/>
      <c r="E890" s="370"/>
      <c r="F890" s="312"/>
      <c r="G890" s="312"/>
      <c r="H890" s="312"/>
      <c r="I890" s="312"/>
      <c r="J890" s="312"/>
      <c r="K890" s="312"/>
      <c r="L890" s="312"/>
      <c r="M890" s="312"/>
      <c r="N890" s="312"/>
      <c r="O890" s="312"/>
      <c r="P890" s="312"/>
      <c r="Q890" s="312"/>
      <c r="R890" s="312"/>
      <c r="S890" s="312"/>
      <c r="T890" s="312"/>
      <c r="U890" s="312"/>
      <c r="V890" s="312"/>
      <c r="W890" s="312"/>
      <c r="X890" s="312"/>
      <c r="Y890" s="312"/>
      <c r="Z890" s="312"/>
      <c r="AA890" s="312"/>
      <c r="AB890" s="312"/>
      <c r="AC890" s="312"/>
      <c r="AD890" s="312"/>
      <c r="AE890" s="312"/>
      <c r="AF890" s="312"/>
      <c r="AG890" s="312"/>
      <c r="AH890" s="312"/>
      <c r="AI890" s="312"/>
      <c r="AJ890" s="312"/>
      <c r="AK890" s="312"/>
      <c r="AL890" s="312"/>
      <c r="AM890" s="312"/>
      <c r="AN890" s="312"/>
      <c r="AO890" s="312"/>
      <c r="AP890" s="312"/>
      <c r="AQ890" s="312"/>
      <c r="AR890" s="312"/>
      <c r="AS890" s="312"/>
      <c r="AT890" s="312"/>
      <c r="AU890" s="312"/>
      <c r="AV890" s="312"/>
    </row>
    <row r="891" spans="1:48">
      <c r="A891" s="371"/>
      <c r="B891" s="312"/>
      <c r="C891" s="312"/>
      <c r="D891" s="312"/>
      <c r="E891" s="370"/>
      <c r="F891" s="312"/>
      <c r="G891" s="312"/>
      <c r="H891" s="312"/>
      <c r="I891" s="312"/>
      <c r="J891" s="312"/>
      <c r="K891" s="312"/>
      <c r="L891" s="312"/>
      <c r="M891" s="312"/>
      <c r="N891" s="312"/>
      <c r="O891" s="312"/>
      <c r="P891" s="312"/>
      <c r="Q891" s="312"/>
      <c r="R891" s="312"/>
      <c r="S891" s="312"/>
      <c r="T891" s="312"/>
      <c r="U891" s="312"/>
      <c r="V891" s="312"/>
      <c r="W891" s="312"/>
      <c r="X891" s="312"/>
      <c r="Y891" s="312"/>
      <c r="Z891" s="312"/>
      <c r="AA891" s="312"/>
      <c r="AB891" s="312"/>
      <c r="AC891" s="312"/>
      <c r="AD891" s="312"/>
      <c r="AE891" s="312"/>
      <c r="AF891" s="312"/>
      <c r="AG891" s="312"/>
      <c r="AH891" s="312"/>
      <c r="AI891" s="312"/>
      <c r="AJ891" s="312"/>
      <c r="AK891" s="312"/>
      <c r="AL891" s="312"/>
      <c r="AM891" s="312"/>
      <c r="AN891" s="312"/>
      <c r="AO891" s="312"/>
      <c r="AP891" s="312"/>
      <c r="AQ891" s="312"/>
      <c r="AR891" s="312"/>
      <c r="AS891" s="312"/>
      <c r="AT891" s="312"/>
      <c r="AU891" s="312"/>
      <c r="AV891" s="312"/>
    </row>
    <row r="892" spans="1:48">
      <c r="A892" s="371"/>
      <c r="B892" s="312"/>
      <c r="C892" s="312"/>
      <c r="D892" s="312"/>
      <c r="E892" s="370"/>
      <c r="F892" s="312"/>
      <c r="G892" s="312"/>
      <c r="H892" s="312"/>
      <c r="I892" s="312"/>
      <c r="J892" s="312"/>
      <c r="K892" s="312"/>
      <c r="L892" s="312"/>
      <c r="M892" s="312"/>
      <c r="N892" s="312"/>
      <c r="O892" s="312"/>
      <c r="P892" s="312"/>
      <c r="Q892" s="312"/>
      <c r="R892" s="312"/>
      <c r="S892" s="312"/>
      <c r="T892" s="312"/>
      <c r="U892" s="312"/>
      <c r="V892" s="312"/>
      <c r="W892" s="312"/>
      <c r="X892" s="312"/>
      <c r="Y892" s="312"/>
      <c r="Z892" s="312"/>
      <c r="AA892" s="312"/>
      <c r="AB892" s="312"/>
      <c r="AC892" s="312"/>
      <c r="AD892" s="312"/>
      <c r="AE892" s="312"/>
      <c r="AF892" s="312"/>
      <c r="AG892" s="312"/>
      <c r="AH892" s="312"/>
      <c r="AI892" s="312"/>
      <c r="AJ892" s="312"/>
      <c r="AK892" s="312"/>
      <c r="AL892" s="312"/>
      <c r="AM892" s="312"/>
      <c r="AN892" s="312"/>
      <c r="AO892" s="312"/>
      <c r="AP892" s="312"/>
      <c r="AQ892" s="312"/>
      <c r="AR892" s="312"/>
      <c r="AS892" s="312"/>
      <c r="AT892" s="312"/>
      <c r="AU892" s="312"/>
      <c r="AV892" s="312"/>
    </row>
    <row r="893" spans="1:48">
      <c r="A893" s="371"/>
      <c r="B893" s="312"/>
      <c r="C893" s="312"/>
      <c r="D893" s="312"/>
      <c r="E893" s="370"/>
      <c r="F893" s="312"/>
      <c r="G893" s="312"/>
      <c r="H893" s="312"/>
      <c r="I893" s="312"/>
      <c r="J893" s="312"/>
      <c r="K893" s="312"/>
      <c r="L893" s="312"/>
      <c r="M893" s="312"/>
      <c r="N893" s="312"/>
      <c r="O893" s="312"/>
      <c r="P893" s="312"/>
      <c r="Q893" s="312"/>
      <c r="R893" s="312"/>
      <c r="S893" s="312"/>
      <c r="T893" s="312"/>
      <c r="U893" s="312"/>
      <c r="V893" s="312"/>
      <c r="W893" s="312"/>
      <c r="X893" s="312"/>
      <c r="Y893" s="312"/>
      <c r="Z893" s="312"/>
      <c r="AA893" s="312"/>
      <c r="AB893" s="312"/>
      <c r="AC893" s="312"/>
      <c r="AD893" s="312"/>
      <c r="AE893" s="312"/>
      <c r="AF893" s="312"/>
      <c r="AG893" s="312"/>
      <c r="AH893" s="312"/>
      <c r="AI893" s="312"/>
      <c r="AJ893" s="312"/>
      <c r="AK893" s="312"/>
      <c r="AL893" s="312"/>
      <c r="AM893" s="312"/>
      <c r="AN893" s="312"/>
      <c r="AO893" s="312"/>
      <c r="AP893" s="312"/>
      <c r="AQ893" s="312"/>
      <c r="AR893" s="312"/>
      <c r="AS893" s="312"/>
      <c r="AT893" s="312"/>
      <c r="AU893" s="312"/>
      <c r="AV893" s="312"/>
    </row>
    <row r="894" spans="1:48">
      <c r="A894" s="371"/>
      <c r="B894" s="312"/>
      <c r="C894" s="312"/>
      <c r="D894" s="312"/>
      <c r="E894" s="370"/>
      <c r="F894" s="312"/>
      <c r="G894" s="312"/>
      <c r="H894" s="312"/>
      <c r="I894" s="312"/>
      <c r="J894" s="312"/>
      <c r="K894" s="312"/>
      <c r="L894" s="312"/>
      <c r="M894" s="312"/>
      <c r="N894" s="312"/>
      <c r="O894" s="312"/>
      <c r="P894" s="312"/>
      <c r="Q894" s="312"/>
      <c r="R894" s="312"/>
      <c r="S894" s="312"/>
      <c r="T894" s="312"/>
      <c r="U894" s="312"/>
      <c r="V894" s="312"/>
      <c r="W894" s="312"/>
      <c r="X894" s="312"/>
      <c r="Y894" s="312"/>
      <c r="Z894" s="312"/>
      <c r="AA894" s="312"/>
      <c r="AB894" s="312"/>
      <c r="AC894" s="312"/>
      <c r="AD894" s="312"/>
      <c r="AE894" s="312"/>
      <c r="AF894" s="312"/>
      <c r="AG894" s="312"/>
      <c r="AH894" s="312"/>
      <c r="AI894" s="312"/>
      <c r="AJ894" s="312"/>
      <c r="AK894" s="312"/>
      <c r="AL894" s="312"/>
      <c r="AM894" s="312"/>
      <c r="AN894" s="312"/>
      <c r="AO894" s="312"/>
      <c r="AP894" s="312"/>
      <c r="AQ894" s="312"/>
      <c r="AR894" s="312"/>
      <c r="AS894" s="312"/>
      <c r="AT894" s="312"/>
      <c r="AU894" s="312"/>
      <c r="AV894" s="312"/>
    </row>
    <row r="895" spans="1:48">
      <c r="A895" s="371"/>
      <c r="B895" s="312"/>
      <c r="C895" s="312"/>
      <c r="D895" s="312"/>
      <c r="E895" s="370"/>
      <c r="F895" s="312"/>
      <c r="G895" s="312"/>
      <c r="H895" s="312"/>
      <c r="I895" s="312"/>
      <c r="J895" s="312"/>
      <c r="K895" s="312"/>
      <c r="L895" s="312"/>
      <c r="M895" s="312"/>
      <c r="N895" s="312"/>
      <c r="O895" s="312"/>
      <c r="P895" s="312"/>
      <c r="Q895" s="312"/>
      <c r="R895" s="312"/>
      <c r="S895" s="312"/>
      <c r="T895" s="312"/>
      <c r="U895" s="312"/>
      <c r="V895" s="312"/>
      <c r="W895" s="312"/>
      <c r="X895" s="312"/>
      <c r="Y895" s="312"/>
      <c r="Z895" s="312"/>
      <c r="AA895" s="312"/>
      <c r="AB895" s="312"/>
      <c r="AC895" s="312"/>
      <c r="AD895" s="312"/>
      <c r="AE895" s="312"/>
      <c r="AF895" s="312"/>
      <c r="AG895" s="312"/>
      <c r="AH895" s="312"/>
      <c r="AI895" s="312"/>
      <c r="AJ895" s="312"/>
      <c r="AK895" s="312"/>
      <c r="AL895" s="312"/>
      <c r="AM895" s="312"/>
      <c r="AN895" s="312"/>
      <c r="AO895" s="312"/>
      <c r="AP895" s="312"/>
      <c r="AQ895" s="312"/>
      <c r="AR895" s="312"/>
      <c r="AS895" s="312"/>
      <c r="AT895" s="312"/>
      <c r="AU895" s="312"/>
      <c r="AV895" s="312"/>
    </row>
    <row r="896" spans="1:48">
      <c r="A896" s="371"/>
      <c r="B896" s="312"/>
      <c r="C896" s="312"/>
      <c r="D896" s="312"/>
      <c r="E896" s="370"/>
      <c r="F896" s="312"/>
      <c r="G896" s="312"/>
      <c r="H896" s="312"/>
      <c r="I896" s="312"/>
      <c r="J896" s="312"/>
      <c r="K896" s="312"/>
      <c r="L896" s="312"/>
      <c r="M896" s="312"/>
      <c r="N896" s="312"/>
      <c r="O896" s="312"/>
      <c r="P896" s="312"/>
      <c r="Q896" s="312"/>
      <c r="R896" s="312"/>
      <c r="S896" s="312"/>
      <c r="T896" s="312"/>
      <c r="U896" s="312"/>
      <c r="V896" s="312"/>
      <c r="W896" s="312"/>
      <c r="X896" s="312"/>
      <c r="Y896" s="312"/>
      <c r="Z896" s="312"/>
      <c r="AA896" s="312"/>
      <c r="AB896" s="312"/>
      <c r="AC896" s="312"/>
      <c r="AD896" s="312"/>
      <c r="AE896" s="312"/>
      <c r="AF896" s="312"/>
      <c r="AG896" s="312"/>
      <c r="AH896" s="312"/>
      <c r="AI896" s="312"/>
      <c r="AJ896" s="312"/>
      <c r="AK896" s="312"/>
      <c r="AL896" s="312"/>
      <c r="AM896" s="312"/>
      <c r="AN896" s="312"/>
      <c r="AO896" s="312"/>
      <c r="AP896" s="312"/>
      <c r="AQ896" s="312"/>
      <c r="AR896" s="312"/>
      <c r="AS896" s="312"/>
      <c r="AT896" s="312"/>
      <c r="AU896" s="312"/>
      <c r="AV896" s="312"/>
    </row>
    <row r="897" spans="1:48">
      <c r="A897" s="371"/>
      <c r="B897" s="312"/>
      <c r="C897" s="312"/>
      <c r="D897" s="312"/>
      <c r="E897" s="370"/>
      <c r="F897" s="312"/>
      <c r="G897" s="312"/>
      <c r="H897" s="312"/>
      <c r="I897" s="312"/>
      <c r="J897" s="312"/>
      <c r="K897" s="312"/>
      <c r="L897" s="312"/>
      <c r="M897" s="312"/>
      <c r="N897" s="312"/>
      <c r="O897" s="312"/>
      <c r="P897" s="312"/>
      <c r="Q897" s="312"/>
      <c r="R897" s="312"/>
      <c r="S897" s="312"/>
      <c r="T897" s="312"/>
      <c r="U897" s="312"/>
      <c r="V897" s="312"/>
      <c r="W897" s="312"/>
      <c r="X897" s="312"/>
      <c r="Y897" s="312"/>
      <c r="Z897" s="312"/>
      <c r="AA897" s="312"/>
      <c r="AB897" s="312"/>
      <c r="AC897" s="312"/>
      <c r="AD897" s="312"/>
      <c r="AE897" s="312"/>
      <c r="AF897" s="312"/>
      <c r="AG897" s="312"/>
      <c r="AH897" s="312"/>
      <c r="AI897" s="312"/>
      <c r="AJ897" s="312"/>
      <c r="AK897" s="312"/>
      <c r="AL897" s="312"/>
      <c r="AM897" s="312"/>
      <c r="AN897" s="312"/>
      <c r="AO897" s="312"/>
      <c r="AP897" s="312"/>
      <c r="AQ897" s="312"/>
      <c r="AR897" s="312"/>
      <c r="AS897" s="312"/>
      <c r="AT897" s="312"/>
      <c r="AU897" s="312"/>
      <c r="AV897" s="312"/>
    </row>
    <row r="898" spans="1:48">
      <c r="A898" s="371"/>
      <c r="B898" s="312"/>
      <c r="C898" s="312"/>
      <c r="D898" s="312"/>
      <c r="E898" s="370"/>
      <c r="F898" s="312"/>
      <c r="G898" s="312"/>
      <c r="H898" s="312"/>
      <c r="I898" s="312"/>
      <c r="J898" s="312"/>
      <c r="K898" s="312"/>
      <c r="L898" s="312"/>
      <c r="M898" s="312"/>
      <c r="N898" s="312"/>
      <c r="O898" s="312"/>
      <c r="P898" s="312"/>
      <c r="Q898" s="312"/>
      <c r="R898" s="312"/>
      <c r="S898" s="312"/>
      <c r="T898" s="312"/>
      <c r="U898" s="312"/>
      <c r="V898" s="312"/>
      <c r="W898" s="312"/>
      <c r="X898" s="312"/>
      <c r="Y898" s="312"/>
      <c r="Z898" s="312"/>
      <c r="AA898" s="312"/>
      <c r="AB898" s="312"/>
      <c r="AC898" s="312"/>
      <c r="AD898" s="312"/>
      <c r="AE898" s="312"/>
      <c r="AF898" s="312"/>
      <c r="AG898" s="312"/>
      <c r="AH898" s="312"/>
      <c r="AI898" s="312"/>
      <c r="AJ898" s="312"/>
      <c r="AK898" s="312"/>
      <c r="AL898" s="312"/>
      <c r="AM898" s="312"/>
      <c r="AN898" s="312"/>
      <c r="AO898" s="312"/>
      <c r="AP898" s="312"/>
      <c r="AQ898" s="312"/>
      <c r="AR898" s="312"/>
      <c r="AS898" s="312"/>
      <c r="AT898" s="312"/>
      <c r="AU898" s="312"/>
      <c r="AV898" s="312"/>
    </row>
    <row r="899" spans="1:48">
      <c r="A899" s="371"/>
      <c r="B899" s="312"/>
      <c r="C899" s="312"/>
      <c r="D899" s="312"/>
      <c r="E899" s="370"/>
      <c r="F899" s="312"/>
      <c r="G899" s="312"/>
      <c r="H899" s="312"/>
      <c r="I899" s="312"/>
      <c r="J899" s="312"/>
      <c r="K899" s="312"/>
      <c r="L899" s="312"/>
      <c r="M899" s="312"/>
      <c r="N899" s="312"/>
      <c r="O899" s="312"/>
      <c r="P899" s="312"/>
      <c r="Q899" s="312"/>
      <c r="R899" s="312"/>
      <c r="S899" s="312"/>
      <c r="T899" s="312"/>
      <c r="U899" s="312"/>
      <c r="V899" s="312"/>
      <c r="W899" s="312"/>
      <c r="X899" s="312"/>
      <c r="Y899" s="312"/>
      <c r="Z899" s="312"/>
      <c r="AA899" s="312"/>
      <c r="AB899" s="312"/>
      <c r="AC899" s="312"/>
      <c r="AD899" s="312"/>
      <c r="AE899" s="312"/>
      <c r="AF899" s="312"/>
      <c r="AG899" s="312"/>
      <c r="AH899" s="312"/>
      <c r="AI899" s="312"/>
      <c r="AJ899" s="312"/>
      <c r="AK899" s="312"/>
      <c r="AL899" s="312"/>
      <c r="AM899" s="312"/>
      <c r="AN899" s="312"/>
      <c r="AO899" s="312"/>
      <c r="AP899" s="312"/>
      <c r="AQ899" s="312"/>
      <c r="AR899" s="312"/>
      <c r="AS899" s="312"/>
      <c r="AT899" s="312"/>
      <c r="AU899" s="312"/>
      <c r="AV899" s="312"/>
    </row>
    <row r="900" spans="1:48">
      <c r="A900" s="371"/>
      <c r="B900" s="312"/>
      <c r="C900" s="312"/>
      <c r="D900" s="312"/>
      <c r="E900" s="370"/>
      <c r="F900" s="312"/>
      <c r="G900" s="312"/>
      <c r="H900" s="312"/>
      <c r="I900" s="312"/>
      <c r="J900" s="312"/>
      <c r="K900" s="312"/>
      <c r="L900" s="312"/>
      <c r="M900" s="312"/>
      <c r="N900" s="312"/>
      <c r="O900" s="312"/>
      <c r="P900" s="312"/>
      <c r="Q900" s="312"/>
      <c r="R900" s="312"/>
      <c r="S900" s="312"/>
      <c r="T900" s="312"/>
      <c r="U900" s="312"/>
      <c r="V900" s="312"/>
      <c r="W900" s="312"/>
      <c r="X900" s="312"/>
      <c r="Y900" s="312"/>
      <c r="Z900" s="312"/>
      <c r="AA900" s="312"/>
      <c r="AB900" s="312"/>
      <c r="AC900" s="312"/>
      <c r="AD900" s="312"/>
      <c r="AE900" s="312"/>
      <c r="AF900" s="312"/>
      <c r="AG900" s="312"/>
      <c r="AH900" s="312"/>
      <c r="AI900" s="312"/>
      <c r="AJ900" s="312"/>
      <c r="AK900" s="312"/>
      <c r="AL900" s="312"/>
      <c r="AM900" s="312"/>
      <c r="AN900" s="312"/>
      <c r="AO900" s="312"/>
      <c r="AP900" s="312"/>
      <c r="AQ900" s="312"/>
      <c r="AR900" s="312"/>
      <c r="AS900" s="312"/>
      <c r="AT900" s="312"/>
      <c r="AU900" s="312"/>
      <c r="AV900" s="312"/>
    </row>
    <row r="901" spans="1:48">
      <c r="A901" s="371"/>
      <c r="B901" s="312"/>
      <c r="C901" s="312"/>
      <c r="D901" s="312"/>
      <c r="E901" s="370"/>
      <c r="F901" s="312"/>
      <c r="G901" s="312"/>
      <c r="H901" s="312"/>
      <c r="I901" s="312"/>
      <c r="J901" s="312"/>
      <c r="K901" s="312"/>
      <c r="L901" s="312"/>
      <c r="M901" s="312"/>
      <c r="N901" s="312"/>
      <c r="O901" s="312"/>
      <c r="P901" s="312"/>
      <c r="Q901" s="312"/>
      <c r="R901" s="312"/>
      <c r="S901" s="312"/>
      <c r="T901" s="312"/>
      <c r="U901" s="312"/>
      <c r="V901" s="312"/>
      <c r="W901" s="312"/>
      <c r="X901" s="312"/>
      <c r="Y901" s="312"/>
      <c r="Z901" s="312"/>
      <c r="AA901" s="312"/>
      <c r="AB901" s="312"/>
      <c r="AC901" s="312"/>
      <c r="AD901" s="312"/>
      <c r="AE901" s="312"/>
      <c r="AF901" s="312"/>
      <c r="AG901" s="312"/>
      <c r="AH901" s="312"/>
      <c r="AI901" s="312"/>
      <c r="AJ901" s="312"/>
      <c r="AK901" s="312"/>
      <c r="AL901" s="312"/>
      <c r="AM901" s="312"/>
      <c r="AN901" s="312"/>
      <c r="AO901" s="312"/>
      <c r="AP901" s="312"/>
      <c r="AQ901" s="312"/>
      <c r="AR901" s="312"/>
      <c r="AS901" s="312"/>
      <c r="AT901" s="312"/>
      <c r="AU901" s="312"/>
      <c r="AV901" s="312"/>
    </row>
    <row r="902" spans="1:48">
      <c r="A902" s="371"/>
      <c r="B902" s="312"/>
      <c r="C902" s="312"/>
      <c r="D902" s="312"/>
      <c r="E902" s="370"/>
      <c r="F902" s="312"/>
      <c r="G902" s="312"/>
      <c r="H902" s="312"/>
      <c r="I902" s="312"/>
      <c r="J902" s="312"/>
      <c r="K902" s="312"/>
      <c r="L902" s="312"/>
      <c r="M902" s="312"/>
      <c r="N902" s="312"/>
      <c r="O902" s="312"/>
      <c r="P902" s="312"/>
      <c r="Q902" s="312"/>
      <c r="R902" s="312"/>
      <c r="S902" s="312"/>
      <c r="T902" s="312"/>
      <c r="U902" s="312"/>
      <c r="V902" s="312"/>
      <c r="W902" s="312"/>
      <c r="X902" s="312"/>
      <c r="Y902" s="312"/>
      <c r="Z902" s="312"/>
      <c r="AA902" s="312"/>
      <c r="AB902" s="312"/>
      <c r="AC902" s="312"/>
      <c r="AD902" s="312"/>
      <c r="AE902" s="312"/>
      <c r="AF902" s="312"/>
      <c r="AG902" s="312"/>
      <c r="AH902" s="312"/>
      <c r="AI902" s="312"/>
      <c r="AJ902" s="312"/>
      <c r="AK902" s="312"/>
      <c r="AL902" s="312"/>
      <c r="AM902" s="312"/>
      <c r="AN902" s="312"/>
      <c r="AO902" s="312"/>
      <c r="AP902" s="312"/>
      <c r="AQ902" s="312"/>
      <c r="AR902" s="312"/>
      <c r="AS902" s="312"/>
      <c r="AT902" s="312"/>
      <c r="AU902" s="312"/>
      <c r="AV902" s="312"/>
    </row>
    <row r="903" spans="1:48">
      <c r="A903" s="371"/>
      <c r="B903" s="312"/>
      <c r="C903" s="312"/>
      <c r="D903" s="312"/>
      <c r="E903" s="370"/>
      <c r="F903" s="312"/>
      <c r="G903" s="312"/>
      <c r="H903" s="312"/>
      <c r="I903" s="312"/>
      <c r="J903" s="312"/>
      <c r="K903" s="312"/>
      <c r="L903" s="312"/>
      <c r="M903" s="312"/>
      <c r="N903" s="312"/>
      <c r="O903" s="312"/>
      <c r="P903" s="312"/>
      <c r="Q903" s="312"/>
      <c r="R903" s="312"/>
      <c r="S903" s="312"/>
      <c r="T903" s="312"/>
      <c r="U903" s="312"/>
      <c r="V903" s="312"/>
      <c r="W903" s="312"/>
      <c r="X903" s="312"/>
      <c r="Y903" s="312"/>
      <c r="Z903" s="312"/>
      <c r="AA903" s="312"/>
      <c r="AB903" s="312"/>
      <c r="AC903" s="312"/>
      <c r="AD903" s="312"/>
      <c r="AE903" s="312"/>
      <c r="AF903" s="312"/>
      <c r="AG903" s="312"/>
      <c r="AH903" s="312"/>
      <c r="AI903" s="312"/>
      <c r="AJ903" s="312"/>
      <c r="AK903" s="312"/>
      <c r="AL903" s="312"/>
      <c r="AM903" s="312"/>
      <c r="AN903" s="312"/>
      <c r="AO903" s="312"/>
      <c r="AP903" s="312"/>
      <c r="AQ903" s="312"/>
      <c r="AR903" s="312"/>
      <c r="AS903" s="312"/>
      <c r="AT903" s="312"/>
      <c r="AU903" s="312"/>
      <c r="AV903" s="312"/>
    </row>
    <row r="904" spans="1:48">
      <c r="A904" s="371"/>
      <c r="B904" s="312"/>
      <c r="C904" s="312"/>
      <c r="D904" s="312"/>
      <c r="E904" s="370"/>
      <c r="F904" s="312"/>
      <c r="G904" s="312"/>
      <c r="H904" s="312"/>
      <c r="I904" s="312"/>
      <c r="J904" s="312"/>
      <c r="K904" s="312"/>
      <c r="L904" s="312"/>
      <c r="M904" s="312"/>
      <c r="N904" s="312"/>
      <c r="O904" s="312"/>
      <c r="P904" s="312"/>
      <c r="Q904" s="312"/>
      <c r="R904" s="312"/>
      <c r="S904" s="312"/>
      <c r="T904" s="312"/>
      <c r="U904" s="312"/>
      <c r="V904" s="312"/>
      <c r="W904" s="312"/>
      <c r="X904" s="312"/>
      <c r="Y904" s="312"/>
      <c r="Z904" s="312"/>
      <c r="AA904" s="312"/>
      <c r="AB904" s="312"/>
      <c r="AC904" s="312"/>
      <c r="AD904" s="312"/>
      <c r="AE904" s="312"/>
      <c r="AF904" s="312"/>
      <c r="AG904" s="312"/>
      <c r="AH904" s="312"/>
      <c r="AI904" s="312"/>
      <c r="AJ904" s="312"/>
      <c r="AK904" s="312"/>
      <c r="AL904" s="312"/>
      <c r="AM904" s="312"/>
      <c r="AN904" s="312"/>
      <c r="AO904" s="312"/>
      <c r="AP904" s="312"/>
      <c r="AQ904" s="312"/>
      <c r="AR904" s="312"/>
      <c r="AS904" s="312"/>
      <c r="AT904" s="312"/>
      <c r="AU904" s="312"/>
      <c r="AV904" s="312"/>
    </row>
    <row r="905" spans="1:48">
      <c r="A905" s="371"/>
      <c r="B905" s="312"/>
      <c r="C905" s="312"/>
      <c r="D905" s="312"/>
      <c r="E905" s="370"/>
      <c r="F905" s="312"/>
      <c r="G905" s="312"/>
      <c r="H905" s="312"/>
      <c r="I905" s="312"/>
      <c r="J905" s="312"/>
      <c r="K905" s="312"/>
      <c r="L905" s="312"/>
      <c r="M905" s="312"/>
      <c r="N905" s="312"/>
      <c r="O905" s="312"/>
      <c r="P905" s="312"/>
      <c r="Q905" s="312"/>
      <c r="R905" s="312"/>
      <c r="S905" s="312"/>
      <c r="T905" s="312"/>
      <c r="U905" s="312"/>
      <c r="V905" s="312"/>
      <c r="W905" s="312"/>
      <c r="X905" s="312"/>
      <c r="Y905" s="312"/>
      <c r="Z905" s="312"/>
      <c r="AA905" s="312"/>
      <c r="AB905" s="312"/>
      <c r="AC905" s="312"/>
      <c r="AD905" s="312"/>
      <c r="AE905" s="312"/>
      <c r="AF905" s="312"/>
      <c r="AG905" s="312"/>
      <c r="AH905" s="312"/>
      <c r="AI905" s="312"/>
      <c r="AJ905" s="312"/>
      <c r="AK905" s="312"/>
      <c r="AL905" s="312"/>
      <c r="AM905" s="312"/>
      <c r="AN905" s="312"/>
      <c r="AO905" s="312"/>
      <c r="AP905" s="312"/>
      <c r="AQ905" s="312"/>
      <c r="AR905" s="312"/>
      <c r="AS905" s="312"/>
      <c r="AT905" s="312"/>
      <c r="AU905" s="312"/>
      <c r="AV905" s="312"/>
    </row>
    <row r="906" spans="1:48">
      <c r="A906" s="371"/>
      <c r="B906" s="312"/>
      <c r="C906" s="312"/>
      <c r="D906" s="312"/>
      <c r="E906" s="370"/>
      <c r="F906" s="312"/>
      <c r="G906" s="312"/>
      <c r="H906" s="312"/>
      <c r="I906" s="312"/>
      <c r="J906" s="312"/>
      <c r="K906" s="312"/>
      <c r="L906" s="312"/>
      <c r="M906" s="312"/>
      <c r="N906" s="312"/>
      <c r="O906" s="312"/>
      <c r="P906" s="312"/>
      <c r="Q906" s="312"/>
      <c r="R906" s="312"/>
      <c r="S906" s="312"/>
      <c r="T906" s="312"/>
      <c r="U906" s="312"/>
      <c r="V906" s="312"/>
      <c r="W906" s="312"/>
      <c r="X906" s="312"/>
      <c r="Y906" s="312"/>
      <c r="Z906" s="312"/>
      <c r="AA906" s="312"/>
      <c r="AB906" s="312"/>
      <c r="AC906" s="312"/>
      <c r="AD906" s="312"/>
      <c r="AE906" s="312"/>
      <c r="AF906" s="312"/>
      <c r="AG906" s="312"/>
      <c r="AH906" s="312"/>
      <c r="AI906" s="312"/>
      <c r="AJ906" s="312"/>
      <c r="AK906" s="312"/>
      <c r="AL906" s="312"/>
      <c r="AM906" s="312"/>
      <c r="AN906" s="312"/>
      <c r="AO906" s="312"/>
      <c r="AP906" s="312"/>
      <c r="AQ906" s="312"/>
      <c r="AR906" s="312"/>
      <c r="AS906" s="312"/>
      <c r="AT906" s="312"/>
      <c r="AU906" s="312"/>
      <c r="AV906" s="312"/>
    </row>
    <row r="907" spans="1:48">
      <c r="A907" s="371"/>
      <c r="B907" s="312"/>
      <c r="C907" s="312"/>
      <c r="D907" s="312"/>
      <c r="E907" s="370"/>
      <c r="F907" s="312"/>
      <c r="G907" s="312"/>
      <c r="H907" s="312"/>
      <c r="I907" s="312"/>
      <c r="J907" s="312"/>
      <c r="K907" s="312"/>
      <c r="L907" s="312"/>
      <c r="M907" s="312"/>
      <c r="N907" s="312"/>
      <c r="O907" s="312"/>
      <c r="P907" s="312"/>
      <c r="Q907" s="312"/>
      <c r="R907" s="312"/>
      <c r="S907" s="312"/>
      <c r="T907" s="312"/>
      <c r="U907" s="312"/>
      <c r="V907" s="312"/>
      <c r="W907" s="312"/>
      <c r="X907" s="312"/>
      <c r="Y907" s="312"/>
      <c r="Z907" s="312"/>
      <c r="AA907" s="312"/>
      <c r="AB907" s="312"/>
      <c r="AC907" s="312"/>
      <c r="AD907" s="312"/>
      <c r="AE907" s="312"/>
      <c r="AF907" s="312"/>
      <c r="AG907" s="312"/>
      <c r="AH907" s="312"/>
      <c r="AI907" s="312"/>
      <c r="AJ907" s="312"/>
      <c r="AK907" s="312"/>
      <c r="AL907" s="312"/>
      <c r="AM907" s="312"/>
      <c r="AN907" s="312"/>
      <c r="AO907" s="312"/>
      <c r="AP907" s="312"/>
      <c r="AQ907" s="312"/>
      <c r="AR907" s="312"/>
      <c r="AS907" s="312"/>
      <c r="AT907" s="312"/>
      <c r="AU907" s="312"/>
      <c r="AV907" s="312"/>
    </row>
    <row r="908" spans="1:48">
      <c r="A908" s="371"/>
      <c r="B908" s="312"/>
      <c r="C908" s="312"/>
      <c r="D908" s="312"/>
      <c r="E908" s="370"/>
      <c r="F908" s="312"/>
      <c r="G908" s="312"/>
      <c r="H908" s="312"/>
      <c r="I908" s="312"/>
      <c r="J908" s="312"/>
      <c r="K908" s="312"/>
      <c r="L908" s="312"/>
      <c r="M908" s="312"/>
      <c r="N908" s="312"/>
      <c r="O908" s="312"/>
      <c r="P908" s="312"/>
      <c r="Q908" s="312"/>
      <c r="R908" s="312"/>
      <c r="S908" s="312"/>
      <c r="T908" s="312"/>
      <c r="U908" s="312"/>
      <c r="V908" s="312"/>
      <c r="W908" s="312"/>
      <c r="X908" s="312"/>
      <c r="Y908" s="312"/>
      <c r="Z908" s="312"/>
      <c r="AA908" s="312"/>
      <c r="AB908" s="312"/>
      <c r="AC908" s="312"/>
      <c r="AD908" s="312"/>
      <c r="AE908" s="312"/>
      <c r="AF908" s="312"/>
      <c r="AG908" s="312"/>
      <c r="AH908" s="312"/>
      <c r="AI908" s="312"/>
      <c r="AJ908" s="312"/>
      <c r="AK908" s="312"/>
      <c r="AL908" s="312"/>
      <c r="AM908" s="312"/>
      <c r="AN908" s="312"/>
      <c r="AO908" s="312"/>
      <c r="AP908" s="312"/>
      <c r="AQ908" s="312"/>
      <c r="AR908" s="312"/>
      <c r="AS908" s="312"/>
      <c r="AT908" s="312"/>
      <c r="AU908" s="312"/>
      <c r="AV908" s="312"/>
    </row>
    <row r="909" spans="1:48">
      <c r="A909" s="371"/>
      <c r="B909" s="312"/>
      <c r="C909" s="312"/>
      <c r="D909" s="312"/>
      <c r="E909" s="370"/>
      <c r="F909" s="312"/>
      <c r="G909" s="312"/>
      <c r="H909" s="312"/>
      <c r="I909" s="312"/>
      <c r="J909" s="312"/>
      <c r="K909" s="312"/>
      <c r="L909" s="312"/>
      <c r="M909" s="312"/>
      <c r="N909" s="312"/>
      <c r="O909" s="312"/>
      <c r="P909" s="312"/>
      <c r="Q909" s="312"/>
      <c r="R909" s="312"/>
      <c r="S909" s="312"/>
      <c r="T909" s="312"/>
      <c r="U909" s="312"/>
      <c r="V909" s="312"/>
      <c r="W909" s="312"/>
      <c r="X909" s="312"/>
      <c r="Y909" s="312"/>
      <c r="Z909" s="312"/>
      <c r="AA909" s="312"/>
      <c r="AB909" s="312"/>
      <c r="AC909" s="312"/>
      <c r="AD909" s="312"/>
      <c r="AE909" s="312"/>
      <c r="AF909" s="312"/>
      <c r="AG909" s="312"/>
      <c r="AH909" s="312"/>
      <c r="AI909" s="312"/>
      <c r="AJ909" s="312"/>
      <c r="AK909" s="312"/>
      <c r="AL909" s="312"/>
      <c r="AM909" s="312"/>
      <c r="AN909" s="312"/>
      <c r="AO909" s="312"/>
      <c r="AP909" s="312"/>
      <c r="AQ909" s="312"/>
      <c r="AR909" s="312"/>
      <c r="AS909" s="312"/>
      <c r="AT909" s="312"/>
      <c r="AU909" s="312"/>
      <c r="AV909" s="312"/>
    </row>
    <row r="910" spans="1:48">
      <c r="A910" s="371"/>
      <c r="B910" s="312"/>
      <c r="C910" s="312"/>
      <c r="D910" s="312"/>
      <c r="E910" s="370"/>
      <c r="F910" s="312"/>
      <c r="G910" s="312"/>
      <c r="H910" s="312"/>
      <c r="I910" s="312"/>
      <c r="J910" s="312"/>
      <c r="K910" s="312"/>
      <c r="L910" s="312"/>
      <c r="M910" s="312"/>
      <c r="N910" s="312"/>
      <c r="O910" s="312"/>
      <c r="P910" s="312"/>
      <c r="Q910" s="312"/>
      <c r="R910" s="312"/>
      <c r="S910" s="312"/>
      <c r="T910" s="312"/>
      <c r="U910" s="312"/>
      <c r="V910" s="312"/>
      <c r="W910" s="312"/>
      <c r="X910" s="312"/>
      <c r="Y910" s="312"/>
      <c r="Z910" s="312"/>
      <c r="AA910" s="312"/>
      <c r="AB910" s="312"/>
      <c r="AC910" s="312"/>
      <c r="AD910" s="312"/>
      <c r="AE910" s="312"/>
      <c r="AF910" s="312"/>
      <c r="AG910" s="312"/>
      <c r="AH910" s="312"/>
      <c r="AI910" s="312"/>
      <c r="AJ910" s="312"/>
      <c r="AK910" s="312"/>
      <c r="AL910" s="312"/>
      <c r="AM910" s="312"/>
      <c r="AN910" s="312"/>
      <c r="AO910" s="312"/>
      <c r="AP910" s="312"/>
      <c r="AQ910" s="312"/>
      <c r="AR910" s="312"/>
      <c r="AS910" s="312"/>
      <c r="AT910" s="312"/>
      <c r="AU910" s="312"/>
      <c r="AV910" s="312"/>
    </row>
    <row r="911" spans="1:48">
      <c r="A911" s="371"/>
      <c r="B911" s="312"/>
      <c r="C911" s="312"/>
      <c r="D911" s="312"/>
      <c r="E911" s="370"/>
      <c r="F911" s="312"/>
      <c r="G911" s="312"/>
      <c r="H911" s="312"/>
      <c r="I911" s="312"/>
      <c r="J911" s="312"/>
      <c r="K911" s="312"/>
      <c r="L911" s="312"/>
      <c r="M911" s="312"/>
      <c r="N911" s="312"/>
      <c r="O911" s="312"/>
      <c r="P911" s="312"/>
      <c r="Q911" s="312"/>
      <c r="R911" s="312"/>
      <c r="S911" s="312"/>
      <c r="T911" s="312"/>
      <c r="U911" s="312"/>
      <c r="V911" s="312"/>
      <c r="W911" s="312"/>
      <c r="X911" s="312"/>
      <c r="Y911" s="312"/>
      <c r="Z911" s="312"/>
      <c r="AA911" s="312"/>
      <c r="AB911" s="312"/>
      <c r="AC911" s="312"/>
      <c r="AD911" s="312"/>
      <c r="AE911" s="312"/>
      <c r="AF911" s="312"/>
      <c r="AG911" s="312"/>
      <c r="AH911" s="312"/>
      <c r="AI911" s="312"/>
      <c r="AJ911" s="312"/>
      <c r="AK911" s="312"/>
      <c r="AL911" s="312"/>
      <c r="AM911" s="312"/>
      <c r="AN911" s="312"/>
      <c r="AO911" s="312"/>
      <c r="AP911" s="312"/>
      <c r="AQ911" s="312"/>
      <c r="AR911" s="312"/>
      <c r="AS911" s="312"/>
      <c r="AT911" s="312"/>
      <c r="AU911" s="312"/>
      <c r="AV911" s="312"/>
    </row>
    <row r="912" spans="1:48">
      <c r="A912" s="371"/>
      <c r="B912" s="312"/>
      <c r="C912" s="312"/>
      <c r="D912" s="312"/>
      <c r="E912" s="370"/>
      <c r="F912" s="312"/>
      <c r="G912" s="312"/>
      <c r="H912" s="312"/>
      <c r="I912" s="312"/>
      <c r="J912" s="312"/>
      <c r="K912" s="312"/>
      <c r="L912" s="312"/>
      <c r="M912" s="312"/>
      <c r="N912" s="312"/>
      <c r="O912" s="312"/>
      <c r="P912" s="312"/>
      <c r="Q912" s="312"/>
      <c r="R912" s="312"/>
      <c r="S912" s="312"/>
      <c r="T912" s="312"/>
      <c r="U912" s="312"/>
      <c r="V912" s="312"/>
      <c r="W912" s="312"/>
      <c r="X912" s="312"/>
      <c r="Y912" s="312"/>
      <c r="Z912" s="312"/>
      <c r="AA912" s="312"/>
      <c r="AB912" s="312"/>
      <c r="AC912" s="312"/>
      <c r="AD912" s="312"/>
      <c r="AE912" s="312"/>
      <c r="AF912" s="312"/>
      <c r="AG912" s="312"/>
      <c r="AH912" s="312"/>
      <c r="AI912" s="312"/>
      <c r="AJ912" s="312"/>
      <c r="AK912" s="312"/>
      <c r="AL912" s="312"/>
      <c r="AM912" s="312"/>
      <c r="AN912" s="312"/>
      <c r="AO912" s="312"/>
      <c r="AP912" s="312"/>
      <c r="AQ912" s="312"/>
      <c r="AR912" s="312"/>
      <c r="AS912" s="312"/>
      <c r="AT912" s="312"/>
      <c r="AU912" s="312"/>
      <c r="AV912" s="312"/>
    </row>
    <row r="913" spans="1:48">
      <c r="A913" s="371"/>
      <c r="B913" s="312"/>
      <c r="C913" s="312"/>
      <c r="D913" s="312"/>
      <c r="E913" s="370"/>
      <c r="F913" s="312"/>
      <c r="G913" s="312"/>
      <c r="H913" s="312"/>
      <c r="I913" s="312"/>
      <c r="J913" s="312"/>
      <c r="K913" s="312"/>
      <c r="L913" s="312"/>
      <c r="M913" s="312"/>
      <c r="N913" s="312"/>
      <c r="O913" s="312"/>
      <c r="P913" s="312"/>
      <c r="Q913" s="312"/>
      <c r="R913" s="312"/>
      <c r="S913" s="312"/>
      <c r="T913" s="312"/>
      <c r="U913" s="312"/>
      <c r="V913" s="312"/>
      <c r="W913" s="312"/>
      <c r="X913" s="312"/>
      <c r="Y913" s="312"/>
      <c r="Z913" s="312"/>
      <c r="AA913" s="312"/>
      <c r="AB913" s="312"/>
      <c r="AC913" s="312"/>
      <c r="AD913" s="312"/>
      <c r="AE913" s="312"/>
      <c r="AF913" s="312"/>
      <c r="AG913" s="312"/>
      <c r="AH913" s="312"/>
      <c r="AI913" s="312"/>
      <c r="AJ913" s="312"/>
      <c r="AK913" s="312"/>
      <c r="AL913" s="312"/>
      <c r="AM913" s="312"/>
      <c r="AN913" s="312"/>
      <c r="AO913" s="312"/>
      <c r="AP913" s="312"/>
      <c r="AQ913" s="312"/>
      <c r="AR913" s="312"/>
      <c r="AS913" s="312"/>
      <c r="AT913" s="312"/>
      <c r="AU913" s="312"/>
      <c r="AV913" s="312"/>
    </row>
    <row r="914" spans="1:48">
      <c r="A914" s="371"/>
      <c r="B914" s="312"/>
      <c r="C914" s="312"/>
      <c r="D914" s="312"/>
      <c r="E914" s="370"/>
      <c r="F914" s="312"/>
      <c r="G914" s="312"/>
      <c r="H914" s="312"/>
      <c r="I914" s="312"/>
      <c r="J914" s="312"/>
      <c r="K914" s="312"/>
      <c r="L914" s="312"/>
      <c r="M914" s="312"/>
      <c r="N914" s="312"/>
      <c r="O914" s="312"/>
      <c r="P914" s="312"/>
      <c r="Q914" s="312"/>
      <c r="R914" s="312"/>
      <c r="S914" s="312"/>
      <c r="T914" s="312"/>
      <c r="U914" s="312"/>
      <c r="V914" s="312"/>
      <c r="W914" s="312"/>
      <c r="X914" s="312"/>
      <c r="Y914" s="312"/>
      <c r="Z914" s="312"/>
      <c r="AA914" s="312"/>
      <c r="AB914" s="312"/>
      <c r="AC914" s="312"/>
      <c r="AD914" s="312"/>
      <c r="AE914" s="312"/>
      <c r="AF914" s="312"/>
      <c r="AG914" s="312"/>
      <c r="AH914" s="312"/>
      <c r="AI914" s="312"/>
      <c r="AJ914" s="312"/>
      <c r="AK914" s="312"/>
      <c r="AL914" s="312"/>
      <c r="AM914" s="312"/>
      <c r="AN914" s="312"/>
      <c r="AO914" s="312"/>
      <c r="AP914" s="312"/>
      <c r="AQ914" s="312"/>
      <c r="AR914" s="312"/>
      <c r="AS914" s="312"/>
      <c r="AT914" s="312"/>
      <c r="AU914" s="312"/>
      <c r="AV914" s="312"/>
    </row>
    <row r="915" spans="1:48">
      <c r="A915" s="371"/>
      <c r="B915" s="312"/>
      <c r="C915" s="312"/>
      <c r="D915" s="312"/>
      <c r="E915" s="370"/>
      <c r="F915" s="312"/>
      <c r="G915" s="312"/>
      <c r="H915" s="312"/>
      <c r="I915" s="312"/>
      <c r="J915" s="312"/>
      <c r="K915" s="312"/>
      <c r="L915" s="312"/>
      <c r="M915" s="312"/>
      <c r="N915" s="312"/>
      <c r="O915" s="312"/>
      <c r="P915" s="312"/>
      <c r="Q915" s="312"/>
      <c r="R915" s="312"/>
      <c r="S915" s="312"/>
      <c r="T915" s="312"/>
      <c r="U915" s="312"/>
      <c r="V915" s="312"/>
      <c r="W915" s="312"/>
      <c r="X915" s="312"/>
      <c r="Y915" s="312"/>
      <c r="Z915" s="312"/>
      <c r="AA915" s="312"/>
      <c r="AB915" s="312"/>
      <c r="AC915" s="312"/>
      <c r="AD915" s="312"/>
      <c r="AE915" s="312"/>
      <c r="AF915" s="312"/>
      <c r="AG915" s="312"/>
      <c r="AH915" s="312"/>
      <c r="AI915" s="312"/>
      <c r="AJ915" s="312"/>
      <c r="AK915" s="312"/>
      <c r="AL915" s="312"/>
      <c r="AM915" s="312"/>
      <c r="AN915" s="312"/>
      <c r="AO915" s="312"/>
      <c r="AP915" s="312"/>
      <c r="AQ915" s="312"/>
      <c r="AR915" s="312"/>
      <c r="AS915" s="312"/>
      <c r="AT915" s="312"/>
      <c r="AU915" s="312"/>
      <c r="AV915" s="312"/>
    </row>
    <row r="916" spans="1:48">
      <c r="A916" s="371"/>
      <c r="B916" s="312"/>
      <c r="C916" s="312"/>
      <c r="D916" s="312"/>
      <c r="E916" s="370"/>
      <c r="F916" s="312"/>
      <c r="G916" s="312"/>
      <c r="H916" s="312"/>
      <c r="I916" s="312"/>
      <c r="J916" s="312"/>
      <c r="K916" s="312"/>
      <c r="L916" s="312"/>
      <c r="M916" s="312"/>
      <c r="N916" s="312"/>
      <c r="O916" s="312"/>
      <c r="P916" s="312"/>
      <c r="Q916" s="312"/>
      <c r="R916" s="312"/>
      <c r="S916" s="312"/>
      <c r="T916" s="312"/>
      <c r="U916" s="312"/>
      <c r="V916" s="312"/>
      <c r="W916" s="312"/>
      <c r="X916" s="312"/>
      <c r="Y916" s="312"/>
      <c r="Z916" s="312"/>
      <c r="AA916" s="312"/>
      <c r="AB916" s="312"/>
      <c r="AC916" s="312"/>
      <c r="AD916" s="312"/>
      <c r="AE916" s="312"/>
      <c r="AF916" s="312"/>
      <c r="AG916" s="312"/>
      <c r="AH916" s="312"/>
      <c r="AI916" s="312"/>
      <c r="AJ916" s="312"/>
      <c r="AK916" s="312"/>
      <c r="AL916" s="312"/>
      <c r="AM916" s="312"/>
      <c r="AN916" s="312"/>
      <c r="AO916" s="312"/>
      <c r="AP916" s="312"/>
      <c r="AQ916" s="312"/>
      <c r="AR916" s="312"/>
      <c r="AS916" s="312"/>
      <c r="AT916" s="312"/>
      <c r="AU916" s="312"/>
      <c r="AV916" s="312"/>
    </row>
    <row r="917" spans="1:48">
      <c r="A917" s="371"/>
      <c r="B917" s="312"/>
      <c r="C917" s="312"/>
      <c r="D917" s="312"/>
      <c r="E917" s="370"/>
      <c r="F917" s="312"/>
      <c r="G917" s="312"/>
      <c r="H917" s="312"/>
      <c r="I917" s="312"/>
      <c r="J917" s="312"/>
      <c r="K917" s="312"/>
      <c r="L917" s="312"/>
      <c r="M917" s="312"/>
      <c r="N917" s="312"/>
      <c r="O917" s="312"/>
      <c r="P917" s="312"/>
      <c r="Q917" s="312"/>
      <c r="R917" s="312"/>
      <c r="S917" s="312"/>
      <c r="T917" s="312"/>
      <c r="U917" s="312"/>
      <c r="V917" s="312"/>
      <c r="W917" s="312"/>
      <c r="X917" s="312"/>
      <c r="Y917" s="312"/>
      <c r="Z917" s="312"/>
      <c r="AA917" s="312"/>
      <c r="AB917" s="312"/>
      <c r="AC917" s="312"/>
      <c r="AD917" s="312"/>
      <c r="AE917" s="312"/>
      <c r="AF917" s="312"/>
      <c r="AG917" s="312"/>
      <c r="AH917" s="312"/>
      <c r="AI917" s="312"/>
      <c r="AJ917" s="312"/>
      <c r="AK917" s="312"/>
      <c r="AL917" s="312"/>
      <c r="AM917" s="312"/>
      <c r="AN917" s="312"/>
      <c r="AO917" s="312"/>
      <c r="AP917" s="312"/>
      <c r="AQ917" s="312"/>
      <c r="AR917" s="312"/>
      <c r="AS917" s="312"/>
      <c r="AT917" s="312"/>
      <c r="AU917" s="312"/>
      <c r="AV917" s="312"/>
    </row>
    <row r="918" spans="1:48">
      <c r="A918" s="371"/>
      <c r="B918" s="312"/>
      <c r="C918" s="312"/>
      <c r="D918" s="312"/>
      <c r="E918" s="370"/>
      <c r="F918" s="312"/>
      <c r="G918" s="312"/>
      <c r="H918" s="312"/>
      <c r="I918" s="312"/>
      <c r="J918" s="312"/>
      <c r="K918" s="312"/>
      <c r="L918" s="312"/>
      <c r="M918" s="312"/>
      <c r="N918" s="312"/>
      <c r="O918" s="312"/>
      <c r="P918" s="312"/>
      <c r="Q918" s="312"/>
      <c r="R918" s="312"/>
      <c r="S918" s="312"/>
      <c r="T918" s="312"/>
      <c r="U918" s="312"/>
      <c r="V918" s="312"/>
      <c r="W918" s="312"/>
      <c r="X918" s="312"/>
      <c r="Y918" s="312"/>
      <c r="Z918" s="312"/>
      <c r="AA918" s="312"/>
      <c r="AB918" s="312"/>
      <c r="AC918" s="312"/>
      <c r="AD918" s="312"/>
      <c r="AE918" s="312"/>
      <c r="AF918" s="312"/>
      <c r="AG918" s="312"/>
      <c r="AH918" s="312"/>
      <c r="AI918" s="312"/>
      <c r="AJ918" s="312"/>
      <c r="AK918" s="312"/>
      <c r="AL918" s="312"/>
      <c r="AM918" s="312"/>
      <c r="AN918" s="312"/>
      <c r="AO918" s="312"/>
      <c r="AP918" s="312"/>
      <c r="AQ918" s="312"/>
      <c r="AR918" s="312"/>
      <c r="AS918" s="312"/>
      <c r="AT918" s="312"/>
      <c r="AU918" s="312"/>
      <c r="AV918" s="312"/>
    </row>
    <row r="919" spans="1:48">
      <c r="A919" s="371"/>
      <c r="B919" s="312"/>
      <c r="C919" s="312"/>
      <c r="D919" s="312"/>
      <c r="E919" s="370"/>
      <c r="F919" s="312"/>
      <c r="G919" s="312"/>
      <c r="H919" s="312"/>
      <c r="I919" s="312"/>
      <c r="J919" s="312"/>
      <c r="K919" s="312"/>
      <c r="L919" s="312"/>
      <c r="M919" s="312"/>
      <c r="N919" s="312"/>
      <c r="O919" s="312"/>
      <c r="P919" s="312"/>
      <c r="Q919" s="312"/>
      <c r="R919" s="312"/>
      <c r="S919" s="312"/>
      <c r="T919" s="312"/>
      <c r="U919" s="312"/>
      <c r="V919" s="312"/>
      <c r="W919" s="312"/>
      <c r="X919" s="312"/>
      <c r="Y919" s="312"/>
      <c r="Z919" s="312"/>
      <c r="AA919" s="312"/>
      <c r="AB919" s="312"/>
      <c r="AC919" s="312"/>
      <c r="AD919" s="312"/>
      <c r="AE919" s="312"/>
      <c r="AF919" s="312"/>
      <c r="AG919" s="312"/>
      <c r="AH919" s="312"/>
      <c r="AI919" s="312"/>
      <c r="AJ919" s="312"/>
      <c r="AK919" s="312"/>
      <c r="AL919" s="312"/>
      <c r="AM919" s="312"/>
      <c r="AN919" s="312"/>
      <c r="AO919" s="312"/>
      <c r="AP919" s="312"/>
      <c r="AQ919" s="312"/>
      <c r="AR919" s="312"/>
      <c r="AS919" s="312"/>
      <c r="AT919" s="312"/>
      <c r="AU919" s="312"/>
      <c r="AV919" s="312"/>
    </row>
    <row r="920" spans="1:48">
      <c r="A920" s="371"/>
      <c r="B920" s="312"/>
      <c r="C920" s="312"/>
      <c r="D920" s="312"/>
      <c r="E920" s="370"/>
      <c r="F920" s="312"/>
      <c r="G920" s="312"/>
      <c r="H920" s="312"/>
      <c r="I920" s="312"/>
      <c r="J920" s="312"/>
      <c r="K920" s="312"/>
      <c r="L920" s="312"/>
      <c r="M920" s="312"/>
      <c r="N920" s="312"/>
      <c r="O920" s="312"/>
      <c r="P920" s="312"/>
      <c r="Q920" s="312"/>
      <c r="R920" s="312"/>
      <c r="S920" s="312"/>
      <c r="T920" s="312"/>
      <c r="U920" s="312"/>
      <c r="V920" s="312"/>
      <c r="W920" s="312"/>
      <c r="X920" s="312"/>
      <c r="Y920" s="312"/>
      <c r="Z920" s="312"/>
      <c r="AA920" s="312"/>
      <c r="AB920" s="312"/>
      <c r="AC920" s="312"/>
      <c r="AD920" s="312"/>
      <c r="AE920" s="312"/>
      <c r="AF920" s="312"/>
      <c r="AG920" s="312"/>
      <c r="AH920" s="312"/>
      <c r="AI920" s="312"/>
      <c r="AJ920" s="312"/>
      <c r="AK920" s="312"/>
      <c r="AL920" s="312"/>
      <c r="AM920" s="312"/>
      <c r="AN920" s="312"/>
      <c r="AO920" s="312"/>
      <c r="AP920" s="312"/>
      <c r="AQ920" s="312"/>
      <c r="AR920" s="312"/>
      <c r="AS920" s="312"/>
      <c r="AT920" s="312"/>
      <c r="AU920" s="312"/>
      <c r="AV920" s="312"/>
    </row>
    <row r="921" spans="1:48">
      <c r="A921" s="371"/>
      <c r="B921" s="312"/>
      <c r="C921" s="312"/>
      <c r="D921" s="312"/>
      <c r="E921" s="370"/>
      <c r="F921" s="312"/>
      <c r="G921" s="312"/>
      <c r="H921" s="312"/>
      <c r="I921" s="312"/>
      <c r="J921" s="312"/>
      <c r="K921" s="312"/>
      <c r="L921" s="312"/>
      <c r="M921" s="312"/>
      <c r="N921" s="312"/>
      <c r="O921" s="312"/>
      <c r="P921" s="312"/>
      <c r="Q921" s="312"/>
      <c r="R921" s="312"/>
      <c r="S921" s="312"/>
      <c r="T921" s="312"/>
      <c r="U921" s="312"/>
      <c r="V921" s="312"/>
      <c r="W921" s="312"/>
      <c r="X921" s="312"/>
      <c r="Y921" s="312"/>
      <c r="Z921" s="312"/>
      <c r="AA921" s="312"/>
      <c r="AB921" s="312"/>
      <c r="AC921" s="312"/>
      <c r="AD921" s="312"/>
      <c r="AE921" s="312"/>
      <c r="AF921" s="312"/>
      <c r="AG921" s="312"/>
      <c r="AH921" s="312"/>
      <c r="AI921" s="312"/>
      <c r="AJ921" s="312"/>
      <c r="AK921" s="312"/>
      <c r="AL921" s="312"/>
      <c r="AM921" s="312"/>
      <c r="AN921" s="312"/>
      <c r="AO921" s="312"/>
      <c r="AP921" s="312"/>
      <c r="AQ921" s="312"/>
      <c r="AR921" s="312"/>
      <c r="AS921" s="312"/>
      <c r="AT921" s="312"/>
      <c r="AU921" s="312"/>
      <c r="AV921" s="312"/>
    </row>
    <row r="922" spans="1:48">
      <c r="A922" s="371"/>
      <c r="B922" s="312"/>
      <c r="C922" s="312"/>
      <c r="D922" s="312"/>
      <c r="E922" s="370"/>
      <c r="F922" s="312"/>
      <c r="G922" s="312"/>
      <c r="H922" s="312"/>
      <c r="I922" s="312"/>
      <c r="J922" s="312"/>
      <c r="K922" s="312"/>
      <c r="L922" s="312"/>
      <c r="M922" s="312"/>
      <c r="N922" s="312"/>
      <c r="O922" s="312"/>
      <c r="P922" s="312"/>
      <c r="Q922" s="312"/>
      <c r="R922" s="312"/>
      <c r="S922" s="312"/>
      <c r="T922" s="312"/>
      <c r="U922" s="312"/>
      <c r="V922" s="312"/>
      <c r="W922" s="312"/>
      <c r="X922" s="312"/>
      <c r="Y922" s="312"/>
      <c r="Z922" s="312"/>
      <c r="AA922" s="312"/>
      <c r="AB922" s="312"/>
      <c r="AC922" s="312"/>
      <c r="AD922" s="312"/>
      <c r="AE922" s="312"/>
      <c r="AF922" s="312"/>
      <c r="AG922" s="312"/>
      <c r="AH922" s="312"/>
      <c r="AI922" s="312"/>
      <c r="AJ922" s="312"/>
      <c r="AK922" s="312"/>
      <c r="AL922" s="312"/>
      <c r="AM922" s="312"/>
      <c r="AN922" s="312"/>
      <c r="AO922" s="312"/>
      <c r="AP922" s="312"/>
      <c r="AQ922" s="312"/>
      <c r="AR922" s="312"/>
      <c r="AS922" s="312"/>
      <c r="AT922" s="312"/>
      <c r="AU922" s="312"/>
      <c r="AV922" s="312"/>
    </row>
    <row r="923" spans="1:48">
      <c r="A923" s="371"/>
      <c r="B923" s="312"/>
      <c r="C923" s="312"/>
      <c r="D923" s="312"/>
      <c r="E923" s="370"/>
      <c r="F923" s="312"/>
      <c r="G923" s="312"/>
      <c r="H923" s="312"/>
      <c r="I923" s="312"/>
      <c r="J923" s="312"/>
      <c r="K923" s="312"/>
      <c r="L923" s="312"/>
      <c r="M923" s="312"/>
      <c r="N923" s="312"/>
      <c r="O923" s="312"/>
      <c r="P923" s="312"/>
      <c r="Q923" s="312"/>
      <c r="R923" s="312"/>
      <c r="S923" s="312"/>
      <c r="T923" s="312"/>
      <c r="U923" s="312"/>
      <c r="V923" s="312"/>
      <c r="W923" s="312"/>
      <c r="X923" s="312"/>
      <c r="Y923" s="312"/>
      <c r="Z923" s="312"/>
      <c r="AA923" s="312"/>
      <c r="AB923" s="312"/>
      <c r="AC923" s="312"/>
      <c r="AD923" s="312"/>
      <c r="AE923" s="312"/>
      <c r="AF923" s="312"/>
      <c r="AG923" s="312"/>
      <c r="AH923" s="312"/>
      <c r="AI923" s="312"/>
      <c r="AJ923" s="312"/>
      <c r="AK923" s="312"/>
      <c r="AL923" s="312"/>
      <c r="AM923" s="312"/>
      <c r="AN923" s="312"/>
      <c r="AO923" s="312"/>
      <c r="AP923" s="312"/>
      <c r="AQ923" s="312"/>
      <c r="AR923" s="312"/>
      <c r="AS923" s="312"/>
      <c r="AT923" s="312"/>
      <c r="AU923" s="312"/>
      <c r="AV923" s="312"/>
    </row>
    <row r="924" spans="1:48">
      <c r="A924" s="371"/>
      <c r="B924" s="312"/>
      <c r="C924" s="312"/>
      <c r="D924" s="312"/>
      <c r="E924" s="370"/>
      <c r="F924" s="312"/>
      <c r="G924" s="312"/>
      <c r="H924" s="312"/>
      <c r="I924" s="312"/>
      <c r="J924" s="312"/>
      <c r="K924" s="312"/>
      <c r="L924" s="312"/>
      <c r="M924" s="312"/>
      <c r="N924" s="312"/>
      <c r="O924" s="312"/>
      <c r="P924" s="312"/>
      <c r="Q924" s="312"/>
      <c r="R924" s="312"/>
      <c r="S924" s="312"/>
      <c r="T924" s="312"/>
      <c r="U924" s="312"/>
      <c r="V924" s="312"/>
      <c r="W924" s="312"/>
      <c r="X924" s="312"/>
      <c r="Y924" s="312"/>
      <c r="Z924" s="312"/>
      <c r="AA924" s="312"/>
      <c r="AB924" s="312"/>
      <c r="AC924" s="312"/>
      <c r="AD924" s="312"/>
      <c r="AE924" s="312"/>
      <c r="AF924" s="312"/>
      <c r="AG924" s="312"/>
      <c r="AH924" s="312"/>
      <c r="AI924" s="312"/>
      <c r="AJ924" s="312"/>
      <c r="AK924" s="312"/>
      <c r="AL924" s="312"/>
      <c r="AM924" s="312"/>
      <c r="AN924" s="312"/>
      <c r="AO924" s="312"/>
      <c r="AP924" s="312"/>
      <c r="AQ924" s="312"/>
      <c r="AR924" s="312"/>
      <c r="AS924" s="312"/>
      <c r="AT924" s="312"/>
      <c r="AU924" s="312"/>
      <c r="AV924" s="312"/>
    </row>
    <row r="925" spans="1:48">
      <c r="A925" s="371"/>
      <c r="B925" s="312"/>
      <c r="C925" s="312"/>
      <c r="D925" s="312"/>
      <c r="E925" s="370"/>
      <c r="F925" s="312"/>
      <c r="G925" s="312"/>
      <c r="H925" s="312"/>
      <c r="I925" s="312"/>
      <c r="J925" s="312"/>
      <c r="K925" s="312"/>
      <c r="L925" s="312"/>
      <c r="M925" s="312"/>
      <c r="N925" s="312"/>
      <c r="O925" s="312"/>
      <c r="P925" s="312"/>
      <c r="Q925" s="312"/>
      <c r="R925" s="312"/>
      <c r="S925" s="312"/>
      <c r="T925" s="312"/>
      <c r="U925" s="312"/>
      <c r="V925" s="312"/>
      <c r="W925" s="312"/>
      <c r="X925" s="312"/>
      <c r="Y925" s="312"/>
      <c r="Z925" s="312"/>
      <c r="AA925" s="312"/>
      <c r="AB925" s="312"/>
      <c r="AC925" s="312"/>
      <c r="AD925" s="312"/>
      <c r="AE925" s="312"/>
      <c r="AF925" s="312"/>
      <c r="AG925" s="312"/>
      <c r="AH925" s="312"/>
      <c r="AI925" s="312"/>
      <c r="AJ925" s="312"/>
      <c r="AK925" s="312"/>
      <c r="AL925" s="312"/>
      <c r="AM925" s="312"/>
      <c r="AN925" s="312"/>
      <c r="AO925" s="312"/>
      <c r="AP925" s="312"/>
      <c r="AQ925" s="312"/>
      <c r="AR925" s="312"/>
      <c r="AS925" s="312"/>
      <c r="AT925" s="312"/>
      <c r="AU925" s="312"/>
      <c r="AV925" s="312"/>
    </row>
    <row r="926" spans="1:48">
      <c r="A926" s="371"/>
      <c r="B926" s="312"/>
      <c r="C926" s="312"/>
      <c r="D926" s="312"/>
      <c r="E926" s="370"/>
      <c r="F926" s="312"/>
      <c r="G926" s="312"/>
      <c r="H926" s="312"/>
      <c r="I926" s="312"/>
      <c r="J926" s="312"/>
      <c r="K926" s="312"/>
      <c r="L926" s="312"/>
      <c r="M926" s="312"/>
      <c r="N926" s="312"/>
      <c r="O926" s="312"/>
      <c r="P926" s="312"/>
      <c r="Q926" s="312"/>
      <c r="R926" s="312"/>
      <c r="S926" s="312"/>
      <c r="T926" s="312"/>
      <c r="U926" s="312"/>
      <c r="V926" s="312"/>
      <c r="W926" s="312"/>
      <c r="X926" s="312"/>
      <c r="Y926" s="312"/>
      <c r="Z926" s="312"/>
      <c r="AA926" s="312"/>
      <c r="AB926" s="312"/>
      <c r="AC926" s="312"/>
      <c r="AD926" s="312"/>
      <c r="AE926" s="312"/>
      <c r="AF926" s="312"/>
      <c r="AG926" s="312"/>
      <c r="AH926" s="312"/>
      <c r="AI926" s="312"/>
      <c r="AJ926" s="312"/>
      <c r="AK926" s="312"/>
      <c r="AL926" s="312"/>
      <c r="AM926" s="312"/>
      <c r="AN926" s="312"/>
      <c r="AO926" s="312"/>
      <c r="AP926" s="312"/>
      <c r="AQ926" s="312"/>
      <c r="AR926" s="312"/>
      <c r="AS926" s="312"/>
      <c r="AT926" s="312"/>
      <c r="AU926" s="312"/>
      <c r="AV926" s="312"/>
    </row>
    <row r="927" spans="1:48">
      <c r="A927" s="371"/>
      <c r="B927" s="312"/>
      <c r="C927" s="312"/>
      <c r="D927" s="312"/>
      <c r="E927" s="370"/>
      <c r="F927" s="312"/>
      <c r="G927" s="312"/>
      <c r="H927" s="312"/>
      <c r="I927" s="312"/>
      <c r="J927" s="312"/>
      <c r="K927" s="312"/>
      <c r="L927" s="312"/>
      <c r="M927" s="312"/>
      <c r="N927" s="312"/>
      <c r="O927" s="312"/>
      <c r="P927" s="312"/>
      <c r="Q927" s="312"/>
      <c r="R927" s="312"/>
      <c r="S927" s="312"/>
      <c r="T927" s="312"/>
      <c r="U927" s="312"/>
      <c r="V927" s="312"/>
      <c r="W927" s="312"/>
      <c r="X927" s="312"/>
      <c r="Y927" s="312"/>
      <c r="Z927" s="312"/>
      <c r="AA927" s="312"/>
      <c r="AB927" s="312"/>
      <c r="AC927" s="312"/>
      <c r="AD927" s="312"/>
      <c r="AE927" s="312"/>
      <c r="AF927" s="312"/>
      <c r="AG927" s="312"/>
      <c r="AH927" s="312"/>
      <c r="AI927" s="312"/>
      <c r="AJ927" s="312"/>
      <c r="AK927" s="312"/>
      <c r="AL927" s="312"/>
      <c r="AM927" s="312"/>
      <c r="AN927" s="312"/>
      <c r="AO927" s="312"/>
      <c r="AP927" s="312"/>
      <c r="AQ927" s="312"/>
      <c r="AR927" s="312"/>
      <c r="AS927" s="312"/>
      <c r="AT927" s="312"/>
      <c r="AU927" s="312"/>
      <c r="AV927" s="312"/>
    </row>
    <row r="928" spans="1:48">
      <c r="A928" s="371"/>
      <c r="B928" s="312"/>
      <c r="C928" s="312"/>
      <c r="D928" s="312"/>
      <c r="E928" s="370"/>
      <c r="F928" s="312"/>
      <c r="G928" s="312"/>
      <c r="H928" s="312"/>
      <c r="I928" s="312"/>
      <c r="J928" s="312"/>
      <c r="K928" s="312"/>
      <c r="L928" s="312"/>
      <c r="M928" s="312"/>
      <c r="N928" s="312"/>
      <c r="O928" s="312"/>
      <c r="P928" s="312"/>
      <c r="Q928" s="312"/>
      <c r="R928" s="312"/>
      <c r="S928" s="312"/>
      <c r="T928" s="312"/>
      <c r="U928" s="312"/>
      <c r="V928" s="312"/>
      <c r="W928" s="312"/>
      <c r="X928" s="312"/>
      <c r="Y928" s="312"/>
      <c r="Z928" s="312"/>
      <c r="AA928" s="312"/>
      <c r="AB928" s="312"/>
      <c r="AC928" s="312"/>
      <c r="AD928" s="312"/>
      <c r="AE928" s="312"/>
      <c r="AF928" s="312"/>
      <c r="AG928" s="312"/>
      <c r="AH928" s="312"/>
      <c r="AI928" s="312"/>
      <c r="AJ928" s="312"/>
      <c r="AK928" s="312"/>
      <c r="AL928" s="312"/>
      <c r="AM928" s="312"/>
      <c r="AN928" s="312"/>
      <c r="AO928" s="312"/>
      <c r="AP928" s="312"/>
      <c r="AQ928" s="312"/>
      <c r="AR928" s="312"/>
      <c r="AS928" s="312"/>
      <c r="AT928" s="312"/>
      <c r="AU928" s="312"/>
      <c r="AV928" s="312"/>
    </row>
    <row r="929" spans="1:48">
      <c r="A929" s="371"/>
      <c r="B929" s="312"/>
      <c r="C929" s="312"/>
      <c r="D929" s="312"/>
      <c r="E929" s="370"/>
      <c r="F929" s="312"/>
      <c r="G929" s="312"/>
      <c r="H929" s="312"/>
      <c r="I929" s="312"/>
      <c r="J929" s="312"/>
      <c r="K929" s="312"/>
      <c r="L929" s="312"/>
      <c r="M929" s="312"/>
      <c r="N929" s="312"/>
      <c r="O929" s="312"/>
      <c r="P929" s="312"/>
      <c r="Q929" s="312"/>
      <c r="R929" s="312"/>
      <c r="S929" s="312"/>
      <c r="T929" s="312"/>
      <c r="U929" s="312"/>
      <c r="V929" s="312"/>
      <c r="W929" s="312"/>
      <c r="X929" s="312"/>
      <c r="Y929" s="312"/>
      <c r="Z929" s="312"/>
      <c r="AA929" s="312"/>
      <c r="AB929" s="312"/>
      <c r="AC929" s="312"/>
      <c r="AD929" s="312"/>
      <c r="AE929" s="312"/>
      <c r="AF929" s="312"/>
      <c r="AG929" s="312"/>
      <c r="AH929" s="312"/>
      <c r="AI929" s="312"/>
      <c r="AJ929" s="312"/>
      <c r="AK929" s="312"/>
      <c r="AL929" s="312"/>
      <c r="AM929" s="312"/>
      <c r="AN929" s="312"/>
      <c r="AO929" s="312"/>
      <c r="AP929" s="312"/>
      <c r="AQ929" s="312"/>
      <c r="AR929" s="312"/>
      <c r="AS929" s="312"/>
      <c r="AT929" s="312"/>
      <c r="AU929" s="312"/>
      <c r="AV929" s="312"/>
    </row>
    <row r="930" spans="1:48">
      <c r="A930" s="371"/>
      <c r="B930" s="312"/>
      <c r="C930" s="312"/>
      <c r="D930" s="312"/>
      <c r="E930" s="370"/>
      <c r="F930" s="312"/>
      <c r="G930" s="312"/>
      <c r="H930" s="312"/>
      <c r="I930" s="312"/>
      <c r="J930" s="312"/>
      <c r="K930" s="312"/>
      <c r="L930" s="312"/>
      <c r="M930" s="312"/>
      <c r="N930" s="312"/>
      <c r="O930" s="312"/>
      <c r="P930" s="312"/>
      <c r="Q930" s="312"/>
      <c r="R930" s="312"/>
      <c r="S930" s="312"/>
      <c r="T930" s="312"/>
      <c r="U930" s="312"/>
      <c r="V930" s="312"/>
      <c r="W930" s="312"/>
      <c r="X930" s="312"/>
      <c r="Y930" s="312"/>
      <c r="Z930" s="312"/>
      <c r="AA930" s="312"/>
      <c r="AB930" s="312"/>
      <c r="AC930" s="312"/>
      <c r="AD930" s="312"/>
      <c r="AE930" s="312"/>
      <c r="AF930" s="312"/>
      <c r="AG930" s="312"/>
      <c r="AH930" s="312"/>
      <c r="AI930" s="312"/>
      <c r="AJ930" s="312"/>
      <c r="AK930" s="312"/>
      <c r="AL930" s="312"/>
      <c r="AM930" s="312"/>
      <c r="AN930" s="312"/>
      <c r="AO930" s="312"/>
      <c r="AP930" s="312"/>
      <c r="AQ930" s="312"/>
      <c r="AR930" s="312"/>
      <c r="AS930" s="312"/>
      <c r="AT930" s="312"/>
      <c r="AU930" s="312"/>
      <c r="AV930" s="312"/>
    </row>
    <row r="931" spans="1:48">
      <c r="A931" s="371"/>
      <c r="B931" s="312"/>
      <c r="C931" s="312"/>
      <c r="D931" s="312"/>
      <c r="E931" s="370"/>
      <c r="F931" s="312"/>
      <c r="G931" s="312"/>
      <c r="H931" s="312"/>
      <c r="I931" s="312"/>
      <c r="J931" s="312"/>
      <c r="K931" s="312"/>
      <c r="L931" s="312"/>
      <c r="M931" s="312"/>
      <c r="N931" s="312"/>
      <c r="O931" s="312"/>
      <c r="P931" s="312"/>
      <c r="Q931" s="312"/>
      <c r="R931" s="312"/>
      <c r="S931" s="312"/>
      <c r="T931" s="312"/>
      <c r="U931" s="312"/>
      <c r="V931" s="312"/>
      <c r="W931" s="312"/>
      <c r="X931" s="312"/>
      <c r="Y931" s="312"/>
      <c r="Z931" s="312"/>
      <c r="AA931" s="312"/>
      <c r="AB931" s="312"/>
      <c r="AC931" s="312"/>
      <c r="AD931" s="312"/>
      <c r="AE931" s="312"/>
      <c r="AF931" s="312"/>
      <c r="AG931" s="312"/>
      <c r="AH931" s="312"/>
      <c r="AI931" s="312"/>
      <c r="AJ931" s="312"/>
      <c r="AK931" s="312"/>
      <c r="AL931" s="312"/>
      <c r="AM931" s="312"/>
      <c r="AN931" s="312"/>
      <c r="AO931" s="312"/>
      <c r="AP931" s="312"/>
      <c r="AQ931" s="312"/>
      <c r="AR931" s="312"/>
      <c r="AS931" s="312"/>
      <c r="AT931" s="312"/>
      <c r="AU931" s="312"/>
      <c r="AV931" s="312"/>
    </row>
    <row r="932" spans="1:48">
      <c r="A932" s="371"/>
      <c r="B932" s="312"/>
      <c r="C932" s="312"/>
      <c r="D932" s="312"/>
      <c r="E932" s="370"/>
      <c r="F932" s="312"/>
      <c r="G932" s="312"/>
      <c r="H932" s="312"/>
      <c r="I932" s="312"/>
      <c r="J932" s="312"/>
      <c r="K932" s="312"/>
      <c r="L932" s="312"/>
      <c r="M932" s="312"/>
      <c r="N932" s="312"/>
      <c r="O932" s="312"/>
      <c r="P932" s="312"/>
      <c r="Q932" s="312"/>
      <c r="R932" s="312"/>
      <c r="S932" s="312"/>
      <c r="T932" s="312"/>
      <c r="U932" s="312"/>
      <c r="V932" s="312"/>
      <c r="W932" s="312"/>
      <c r="X932" s="312"/>
      <c r="Y932" s="312"/>
      <c r="Z932" s="312"/>
      <c r="AA932" s="312"/>
      <c r="AB932" s="312"/>
      <c r="AC932" s="312"/>
      <c r="AD932" s="312"/>
      <c r="AE932" s="312"/>
      <c r="AF932" s="312"/>
      <c r="AG932" s="312"/>
      <c r="AH932" s="312"/>
      <c r="AI932" s="312"/>
      <c r="AJ932" s="312"/>
      <c r="AK932" s="312"/>
      <c r="AL932" s="312"/>
      <c r="AM932" s="312"/>
      <c r="AN932" s="312"/>
      <c r="AO932" s="312"/>
      <c r="AP932" s="312"/>
      <c r="AQ932" s="312"/>
      <c r="AR932" s="312"/>
      <c r="AS932" s="312"/>
      <c r="AT932" s="312"/>
      <c r="AU932" s="312"/>
      <c r="AV932" s="312"/>
    </row>
    <row r="933" spans="1:48">
      <c r="A933" s="371"/>
      <c r="B933" s="312"/>
      <c r="C933" s="312"/>
      <c r="D933" s="312"/>
      <c r="E933" s="370"/>
      <c r="F933" s="312"/>
      <c r="G933" s="312"/>
      <c r="H933" s="312"/>
      <c r="I933" s="312"/>
      <c r="J933" s="312"/>
      <c r="K933" s="312"/>
      <c r="L933" s="312"/>
      <c r="M933" s="312"/>
      <c r="N933" s="312"/>
      <c r="O933" s="312"/>
      <c r="P933" s="312"/>
      <c r="Q933" s="312"/>
      <c r="R933" s="312"/>
      <c r="S933" s="312"/>
      <c r="T933" s="312"/>
      <c r="U933" s="312"/>
      <c r="V933" s="312"/>
      <c r="W933" s="312"/>
      <c r="X933" s="312"/>
      <c r="Y933" s="312"/>
      <c r="Z933" s="312"/>
      <c r="AA933" s="312"/>
      <c r="AB933" s="312"/>
      <c r="AC933" s="312"/>
      <c r="AD933" s="312"/>
      <c r="AE933" s="312"/>
      <c r="AF933" s="312"/>
      <c r="AG933" s="312"/>
      <c r="AH933" s="312"/>
      <c r="AI933" s="312"/>
      <c r="AJ933" s="312"/>
      <c r="AK933" s="312"/>
      <c r="AL933" s="312"/>
      <c r="AM933" s="312"/>
      <c r="AN933" s="312"/>
      <c r="AO933" s="312"/>
      <c r="AP933" s="312"/>
      <c r="AQ933" s="312"/>
      <c r="AR933" s="312"/>
      <c r="AS933" s="312"/>
      <c r="AT933" s="312"/>
      <c r="AU933" s="312"/>
      <c r="AV933" s="312"/>
    </row>
    <row r="934" spans="1:48">
      <c r="A934" s="371"/>
      <c r="B934" s="312"/>
      <c r="C934" s="312"/>
      <c r="D934" s="312"/>
      <c r="E934" s="370"/>
      <c r="F934" s="312"/>
      <c r="G934" s="312"/>
      <c r="H934" s="312"/>
      <c r="I934" s="312"/>
      <c r="J934" s="312"/>
      <c r="K934" s="312"/>
      <c r="L934" s="312"/>
      <c r="M934" s="312"/>
      <c r="N934" s="312"/>
      <c r="O934" s="312"/>
      <c r="P934" s="312"/>
      <c r="Q934" s="312"/>
      <c r="R934" s="312"/>
      <c r="S934" s="312"/>
      <c r="T934" s="312"/>
      <c r="U934" s="312"/>
      <c r="V934" s="312"/>
      <c r="W934" s="312"/>
      <c r="X934" s="312"/>
      <c r="Y934" s="312"/>
      <c r="Z934" s="312"/>
      <c r="AA934" s="312"/>
      <c r="AB934" s="312"/>
      <c r="AC934" s="312"/>
      <c r="AD934" s="312"/>
      <c r="AE934" s="312"/>
      <c r="AF934" s="312"/>
      <c r="AG934" s="312"/>
      <c r="AH934" s="312"/>
      <c r="AI934" s="312"/>
      <c r="AJ934" s="312"/>
      <c r="AK934" s="312"/>
      <c r="AL934" s="312"/>
      <c r="AM934" s="312"/>
      <c r="AN934" s="312"/>
      <c r="AO934" s="312"/>
      <c r="AP934" s="312"/>
      <c r="AQ934" s="312"/>
      <c r="AR934" s="312"/>
      <c r="AS934" s="312"/>
      <c r="AT934" s="312"/>
      <c r="AU934" s="312"/>
      <c r="AV934" s="312"/>
    </row>
    <row r="935" spans="1:48">
      <c r="A935" s="371"/>
      <c r="B935" s="312"/>
      <c r="C935" s="312"/>
      <c r="D935" s="312"/>
      <c r="E935" s="370"/>
      <c r="F935" s="312"/>
      <c r="G935" s="312"/>
      <c r="H935" s="312"/>
      <c r="I935" s="312"/>
      <c r="J935" s="312"/>
      <c r="K935" s="312"/>
      <c r="L935" s="312"/>
      <c r="M935" s="312"/>
      <c r="N935" s="312"/>
      <c r="O935" s="312"/>
      <c r="P935" s="312"/>
      <c r="Q935" s="312"/>
      <c r="R935" s="312"/>
      <c r="S935" s="312"/>
      <c r="T935" s="312"/>
      <c r="U935" s="312"/>
      <c r="V935" s="312"/>
      <c r="W935" s="312"/>
      <c r="X935" s="312"/>
      <c r="Y935" s="312"/>
      <c r="Z935" s="312"/>
      <c r="AA935" s="312"/>
      <c r="AB935" s="312"/>
      <c r="AC935" s="312"/>
      <c r="AD935" s="312"/>
      <c r="AE935" s="312"/>
      <c r="AF935" s="312"/>
      <c r="AG935" s="312"/>
      <c r="AH935" s="312"/>
      <c r="AI935" s="312"/>
      <c r="AJ935" s="312"/>
      <c r="AK935" s="312"/>
      <c r="AL935" s="312"/>
      <c r="AM935" s="312"/>
      <c r="AN935" s="312"/>
      <c r="AO935" s="312"/>
      <c r="AP935" s="312"/>
      <c r="AQ935" s="312"/>
      <c r="AR935" s="312"/>
      <c r="AS935" s="312"/>
      <c r="AT935" s="312"/>
      <c r="AU935" s="312"/>
      <c r="AV935" s="312"/>
    </row>
    <row r="936" spans="1:48">
      <c r="A936" s="371"/>
      <c r="B936" s="312"/>
      <c r="C936" s="312"/>
      <c r="D936" s="312"/>
      <c r="E936" s="370"/>
      <c r="F936" s="312"/>
      <c r="G936" s="312"/>
      <c r="H936" s="312"/>
      <c r="I936" s="312"/>
      <c r="J936" s="312"/>
      <c r="K936" s="312"/>
      <c r="L936" s="312"/>
      <c r="M936" s="312"/>
      <c r="N936" s="312"/>
      <c r="O936" s="312"/>
      <c r="P936" s="312"/>
      <c r="Q936" s="312"/>
      <c r="R936" s="312"/>
      <c r="S936" s="312"/>
      <c r="T936" s="312"/>
      <c r="U936" s="312"/>
      <c r="V936" s="312"/>
      <c r="W936" s="312"/>
      <c r="X936" s="312"/>
      <c r="Y936" s="312"/>
      <c r="Z936" s="312"/>
      <c r="AA936" s="312"/>
      <c r="AB936" s="312"/>
      <c r="AC936" s="312"/>
      <c r="AD936" s="312"/>
      <c r="AE936" s="312"/>
      <c r="AF936" s="312"/>
      <c r="AG936" s="312"/>
      <c r="AH936" s="312"/>
      <c r="AI936" s="312"/>
      <c r="AJ936" s="312"/>
      <c r="AK936" s="312"/>
      <c r="AL936" s="312"/>
      <c r="AM936" s="312"/>
      <c r="AN936" s="312"/>
      <c r="AO936" s="312"/>
      <c r="AP936" s="312"/>
      <c r="AQ936" s="312"/>
      <c r="AR936" s="312"/>
      <c r="AS936" s="312"/>
      <c r="AT936" s="312"/>
      <c r="AU936" s="312"/>
      <c r="AV936" s="312"/>
    </row>
    <row r="937" spans="1:48">
      <c r="A937" s="371"/>
      <c r="B937" s="312"/>
      <c r="C937" s="312"/>
      <c r="D937" s="312"/>
      <c r="E937" s="370"/>
      <c r="F937" s="312"/>
      <c r="G937" s="312"/>
      <c r="H937" s="312"/>
      <c r="I937" s="312"/>
      <c r="J937" s="312"/>
      <c r="K937" s="312"/>
      <c r="L937" s="312"/>
      <c r="M937" s="312"/>
      <c r="N937" s="312"/>
      <c r="O937" s="312"/>
      <c r="P937" s="312"/>
      <c r="Q937" s="312"/>
      <c r="R937" s="312"/>
      <c r="S937" s="312"/>
      <c r="T937" s="312"/>
      <c r="U937" s="312"/>
      <c r="V937" s="312"/>
      <c r="W937" s="312"/>
      <c r="X937" s="312"/>
      <c r="Y937" s="312"/>
      <c r="Z937" s="312"/>
      <c r="AA937" s="312"/>
      <c r="AB937" s="312"/>
      <c r="AC937" s="312"/>
      <c r="AD937" s="312"/>
      <c r="AE937" s="312"/>
      <c r="AF937" s="312"/>
      <c r="AG937" s="312"/>
      <c r="AH937" s="312"/>
      <c r="AI937" s="312"/>
      <c r="AJ937" s="312"/>
      <c r="AK937" s="312"/>
      <c r="AL937" s="312"/>
      <c r="AM937" s="312"/>
      <c r="AN937" s="312"/>
      <c r="AO937" s="312"/>
      <c r="AP937" s="312"/>
      <c r="AQ937" s="312"/>
      <c r="AR937" s="312"/>
      <c r="AS937" s="312"/>
      <c r="AT937" s="312"/>
      <c r="AU937" s="312"/>
      <c r="AV937" s="312"/>
    </row>
    <row r="938" spans="1:48">
      <c r="A938" s="371"/>
      <c r="B938" s="312"/>
      <c r="C938" s="312"/>
      <c r="D938" s="312"/>
      <c r="E938" s="370"/>
      <c r="F938" s="312"/>
      <c r="G938" s="312"/>
      <c r="H938" s="312"/>
      <c r="I938" s="312"/>
      <c r="J938" s="312"/>
      <c r="K938" s="312"/>
      <c r="L938" s="312"/>
      <c r="M938" s="312"/>
      <c r="N938" s="312"/>
      <c r="O938" s="312"/>
      <c r="P938" s="312"/>
      <c r="Q938" s="312"/>
      <c r="R938" s="312"/>
      <c r="S938" s="312"/>
      <c r="T938" s="312"/>
      <c r="U938" s="312"/>
      <c r="V938" s="312"/>
      <c r="W938" s="312"/>
      <c r="X938" s="312"/>
      <c r="Y938" s="312"/>
      <c r="Z938" s="312"/>
      <c r="AA938" s="312"/>
      <c r="AB938" s="312"/>
      <c r="AC938" s="312"/>
      <c r="AD938" s="312"/>
      <c r="AE938" s="312"/>
      <c r="AF938" s="312"/>
      <c r="AG938" s="312"/>
      <c r="AH938" s="312"/>
      <c r="AI938" s="312"/>
      <c r="AJ938" s="312"/>
      <c r="AK938" s="312"/>
      <c r="AL938" s="312"/>
      <c r="AM938" s="312"/>
      <c r="AN938" s="312"/>
      <c r="AO938" s="312"/>
      <c r="AP938" s="312"/>
      <c r="AQ938" s="312"/>
      <c r="AR938" s="312"/>
      <c r="AS938" s="312"/>
      <c r="AT938" s="312"/>
      <c r="AU938" s="312"/>
      <c r="AV938" s="312"/>
    </row>
    <row r="939" spans="1:48">
      <c r="A939" s="371"/>
      <c r="B939" s="312"/>
      <c r="C939" s="312"/>
      <c r="D939" s="312"/>
      <c r="E939" s="370"/>
      <c r="F939" s="312"/>
      <c r="G939" s="312"/>
      <c r="H939" s="312"/>
      <c r="I939" s="312"/>
      <c r="J939" s="312"/>
      <c r="K939" s="312"/>
      <c r="L939" s="312"/>
      <c r="M939" s="312"/>
      <c r="N939" s="312"/>
      <c r="O939" s="312"/>
      <c r="P939" s="312"/>
      <c r="Q939" s="312"/>
      <c r="R939" s="312"/>
      <c r="S939" s="312"/>
      <c r="T939" s="312"/>
      <c r="U939" s="312"/>
      <c r="V939" s="312"/>
      <c r="W939" s="312"/>
      <c r="X939" s="312"/>
      <c r="Y939" s="312"/>
      <c r="Z939" s="312"/>
      <c r="AA939" s="312"/>
      <c r="AB939" s="312"/>
      <c r="AC939" s="312"/>
      <c r="AD939" s="312"/>
      <c r="AE939" s="312"/>
      <c r="AF939" s="312"/>
      <c r="AG939" s="312"/>
      <c r="AH939" s="312"/>
      <c r="AI939" s="312"/>
      <c r="AJ939" s="312"/>
      <c r="AK939" s="312"/>
      <c r="AL939" s="312"/>
      <c r="AM939" s="312"/>
      <c r="AN939" s="312"/>
      <c r="AO939" s="312"/>
      <c r="AP939" s="312"/>
      <c r="AQ939" s="312"/>
      <c r="AR939" s="312"/>
      <c r="AS939" s="312"/>
      <c r="AT939" s="312"/>
      <c r="AU939" s="312"/>
      <c r="AV939" s="312"/>
    </row>
    <row r="940" spans="1:48">
      <c r="A940" s="371"/>
      <c r="B940" s="312"/>
      <c r="C940" s="312"/>
      <c r="D940" s="312"/>
      <c r="E940" s="370"/>
      <c r="F940" s="312"/>
      <c r="G940" s="312"/>
      <c r="H940" s="312"/>
      <c r="I940" s="312"/>
      <c r="J940" s="312"/>
      <c r="K940" s="312"/>
      <c r="L940" s="312"/>
      <c r="M940" s="312"/>
      <c r="N940" s="312"/>
      <c r="O940" s="312"/>
      <c r="P940" s="312"/>
      <c r="Q940" s="312"/>
      <c r="R940" s="312"/>
      <c r="S940" s="312"/>
      <c r="T940" s="312"/>
      <c r="U940" s="312"/>
      <c r="V940" s="312"/>
      <c r="W940" s="312"/>
      <c r="X940" s="312"/>
      <c r="Y940" s="312"/>
      <c r="Z940" s="312"/>
      <c r="AA940" s="312"/>
      <c r="AB940" s="312"/>
      <c r="AC940" s="312"/>
      <c r="AD940" s="312"/>
      <c r="AE940" s="312"/>
      <c r="AF940" s="312"/>
      <c r="AG940" s="312"/>
      <c r="AH940" s="312"/>
      <c r="AI940" s="312"/>
      <c r="AJ940" s="312"/>
      <c r="AK940" s="312"/>
      <c r="AL940" s="312"/>
      <c r="AM940" s="312"/>
      <c r="AN940" s="312"/>
      <c r="AO940" s="312"/>
      <c r="AP940" s="312"/>
      <c r="AQ940" s="312"/>
      <c r="AR940" s="312"/>
      <c r="AS940" s="312"/>
      <c r="AT940" s="312"/>
      <c r="AU940" s="312"/>
      <c r="AV940" s="312"/>
    </row>
    <row r="941" spans="1:48">
      <c r="A941" s="371"/>
      <c r="B941" s="312"/>
      <c r="C941" s="312"/>
      <c r="D941" s="312"/>
      <c r="E941" s="370"/>
      <c r="F941" s="312"/>
      <c r="G941" s="312"/>
      <c r="H941" s="312"/>
      <c r="I941" s="312"/>
      <c r="J941" s="312"/>
      <c r="K941" s="312"/>
      <c r="L941" s="312"/>
      <c r="M941" s="312"/>
      <c r="N941" s="312"/>
      <c r="O941" s="312"/>
      <c r="P941" s="312"/>
      <c r="Q941" s="312"/>
      <c r="R941" s="312"/>
      <c r="S941" s="312"/>
      <c r="T941" s="312"/>
      <c r="U941" s="312"/>
      <c r="V941" s="312"/>
      <c r="W941" s="312"/>
      <c r="X941" s="312"/>
      <c r="Y941" s="312"/>
      <c r="Z941" s="312"/>
      <c r="AA941" s="312"/>
      <c r="AB941" s="312"/>
      <c r="AC941" s="312"/>
      <c r="AD941" s="312"/>
      <c r="AE941" s="312"/>
      <c r="AF941" s="312"/>
      <c r="AG941" s="312"/>
      <c r="AH941" s="312"/>
      <c r="AI941" s="312"/>
      <c r="AJ941" s="312"/>
      <c r="AK941" s="312"/>
      <c r="AL941" s="312"/>
      <c r="AM941" s="312"/>
      <c r="AN941" s="312"/>
      <c r="AO941" s="312"/>
      <c r="AP941" s="312"/>
      <c r="AQ941" s="312"/>
      <c r="AR941" s="312"/>
      <c r="AS941" s="312"/>
      <c r="AT941" s="312"/>
      <c r="AU941" s="312"/>
      <c r="AV941" s="312"/>
    </row>
    <row r="942" spans="1:48">
      <c r="A942" s="371"/>
      <c r="B942" s="312"/>
      <c r="C942" s="312"/>
      <c r="D942" s="312"/>
      <c r="E942" s="370"/>
      <c r="F942" s="312"/>
      <c r="G942" s="312"/>
      <c r="H942" s="312"/>
      <c r="I942" s="312"/>
      <c r="J942" s="312"/>
      <c r="K942" s="312"/>
      <c r="L942" s="312"/>
      <c r="M942" s="312"/>
      <c r="N942" s="312"/>
      <c r="O942" s="312"/>
      <c r="P942" s="312"/>
      <c r="Q942" s="312"/>
      <c r="R942" s="312"/>
      <c r="S942" s="312"/>
      <c r="T942" s="312"/>
      <c r="U942" s="312"/>
      <c r="V942" s="312"/>
      <c r="W942" s="312"/>
      <c r="X942" s="312"/>
      <c r="Y942" s="312"/>
      <c r="Z942" s="312"/>
      <c r="AA942" s="312"/>
      <c r="AB942" s="312"/>
      <c r="AC942" s="312"/>
      <c r="AD942" s="312"/>
      <c r="AE942" s="312"/>
      <c r="AF942" s="312"/>
      <c r="AG942" s="312"/>
      <c r="AH942" s="312"/>
      <c r="AI942" s="312"/>
      <c r="AJ942" s="312"/>
      <c r="AK942" s="312"/>
      <c r="AL942" s="312"/>
      <c r="AM942" s="312"/>
      <c r="AN942" s="312"/>
      <c r="AO942" s="312"/>
      <c r="AP942" s="312"/>
      <c r="AQ942" s="312"/>
      <c r="AR942" s="312"/>
      <c r="AS942" s="312"/>
      <c r="AT942" s="312"/>
      <c r="AU942" s="312"/>
      <c r="AV942" s="312"/>
    </row>
    <row r="943" spans="1:48">
      <c r="A943" s="371"/>
      <c r="B943" s="312"/>
      <c r="C943" s="312"/>
      <c r="D943" s="312"/>
      <c r="E943" s="370"/>
      <c r="F943" s="312"/>
      <c r="G943" s="312"/>
      <c r="H943" s="312"/>
      <c r="I943" s="312"/>
      <c r="J943" s="312"/>
      <c r="K943" s="312"/>
      <c r="L943" s="312"/>
      <c r="M943" s="312"/>
      <c r="N943" s="312"/>
      <c r="O943" s="312"/>
      <c r="P943" s="312"/>
      <c r="Q943" s="312"/>
      <c r="R943" s="312"/>
      <c r="S943" s="312"/>
      <c r="T943" s="312"/>
      <c r="U943" s="312"/>
      <c r="V943" s="312"/>
      <c r="W943" s="312"/>
      <c r="X943" s="312"/>
      <c r="Y943" s="312"/>
      <c r="Z943" s="312"/>
      <c r="AA943" s="312"/>
      <c r="AB943" s="312"/>
      <c r="AC943" s="312"/>
      <c r="AD943" s="312"/>
      <c r="AE943" s="312"/>
      <c r="AF943" s="312"/>
      <c r="AG943" s="312"/>
      <c r="AH943" s="312"/>
      <c r="AI943" s="312"/>
      <c r="AJ943" s="312"/>
      <c r="AK943" s="312"/>
      <c r="AL943" s="312"/>
      <c r="AM943" s="312"/>
      <c r="AN943" s="312"/>
      <c r="AO943" s="312"/>
      <c r="AP943" s="312"/>
      <c r="AQ943" s="312"/>
      <c r="AR943" s="312"/>
      <c r="AS943" s="312"/>
      <c r="AT943" s="312"/>
      <c r="AU943" s="312"/>
      <c r="AV943" s="312"/>
    </row>
    <row r="944" spans="1:48">
      <c r="A944" s="371"/>
      <c r="B944" s="312"/>
      <c r="C944" s="312"/>
      <c r="D944" s="312"/>
      <c r="E944" s="370"/>
      <c r="F944" s="312"/>
      <c r="G944" s="312"/>
      <c r="H944" s="312"/>
      <c r="I944" s="312"/>
      <c r="J944" s="312"/>
      <c r="K944" s="312"/>
      <c r="L944" s="312"/>
      <c r="M944" s="312"/>
      <c r="N944" s="312"/>
      <c r="O944" s="312"/>
      <c r="P944" s="312"/>
      <c r="Q944" s="312"/>
      <c r="R944" s="312"/>
      <c r="S944" s="312"/>
      <c r="T944" s="312"/>
      <c r="U944" s="312"/>
      <c r="V944" s="312"/>
      <c r="W944" s="312"/>
      <c r="X944" s="312"/>
      <c r="Y944" s="312"/>
      <c r="Z944" s="312"/>
      <c r="AA944" s="312"/>
      <c r="AB944" s="312"/>
      <c r="AC944" s="312"/>
      <c r="AD944" s="312"/>
      <c r="AE944" s="312"/>
      <c r="AF944" s="312"/>
      <c r="AG944" s="312"/>
      <c r="AH944" s="312"/>
      <c r="AI944" s="312"/>
      <c r="AJ944" s="312"/>
      <c r="AK944" s="312"/>
      <c r="AL944" s="312"/>
      <c r="AM944" s="312"/>
      <c r="AN944" s="312"/>
      <c r="AO944" s="312"/>
      <c r="AP944" s="312"/>
      <c r="AQ944" s="312"/>
      <c r="AR944" s="312"/>
      <c r="AS944" s="312"/>
      <c r="AT944" s="312"/>
      <c r="AU944" s="312"/>
      <c r="AV944" s="312"/>
    </row>
    <row r="945" spans="1:48">
      <c r="A945" s="371"/>
      <c r="B945" s="312"/>
      <c r="C945" s="312"/>
      <c r="D945" s="312"/>
      <c r="E945" s="370"/>
      <c r="F945" s="312"/>
      <c r="G945" s="312"/>
      <c r="H945" s="312"/>
      <c r="I945" s="312"/>
      <c r="J945" s="312"/>
      <c r="K945" s="312"/>
      <c r="L945" s="312"/>
      <c r="M945" s="312"/>
      <c r="N945" s="312"/>
      <c r="O945" s="312"/>
      <c r="P945" s="312"/>
      <c r="Q945" s="312"/>
      <c r="R945" s="312"/>
      <c r="S945" s="312"/>
      <c r="T945" s="312"/>
      <c r="U945" s="312"/>
      <c r="V945" s="312"/>
      <c r="W945" s="312"/>
      <c r="X945" s="312"/>
      <c r="Y945" s="312"/>
      <c r="Z945" s="312"/>
      <c r="AA945" s="312"/>
      <c r="AB945" s="312"/>
      <c r="AC945" s="312"/>
      <c r="AD945" s="312"/>
      <c r="AE945" s="312"/>
      <c r="AF945" s="312"/>
      <c r="AG945" s="312"/>
      <c r="AH945" s="312"/>
      <c r="AI945" s="312"/>
      <c r="AJ945" s="312"/>
      <c r="AK945" s="312"/>
      <c r="AL945" s="312"/>
      <c r="AM945" s="312"/>
      <c r="AN945" s="312"/>
      <c r="AO945" s="312"/>
      <c r="AP945" s="312"/>
      <c r="AQ945" s="312"/>
      <c r="AR945" s="312"/>
      <c r="AS945" s="312"/>
      <c r="AT945" s="312"/>
      <c r="AU945" s="312"/>
      <c r="AV945" s="312"/>
    </row>
    <row r="946" spans="1:48">
      <c r="A946" s="371"/>
      <c r="B946" s="312"/>
      <c r="C946" s="312"/>
      <c r="D946" s="312"/>
      <c r="E946" s="370"/>
      <c r="F946" s="312"/>
      <c r="G946" s="312"/>
      <c r="H946" s="312"/>
      <c r="I946" s="312"/>
      <c r="J946" s="312"/>
      <c r="K946" s="312"/>
      <c r="L946" s="312"/>
      <c r="M946" s="312"/>
      <c r="N946" s="312"/>
      <c r="O946" s="312"/>
      <c r="P946" s="312"/>
      <c r="Q946" s="312"/>
      <c r="R946" s="312"/>
      <c r="S946" s="312"/>
      <c r="T946" s="312"/>
      <c r="U946" s="312"/>
      <c r="V946" s="312"/>
      <c r="W946" s="312"/>
      <c r="X946" s="312"/>
      <c r="Y946" s="312"/>
      <c r="Z946" s="312"/>
      <c r="AA946" s="312"/>
      <c r="AB946" s="312"/>
      <c r="AC946" s="312"/>
      <c r="AD946" s="312"/>
      <c r="AE946" s="312"/>
      <c r="AF946" s="312"/>
      <c r="AG946" s="312"/>
      <c r="AH946" s="312"/>
      <c r="AI946" s="312"/>
      <c r="AJ946" s="312"/>
      <c r="AK946" s="312"/>
      <c r="AL946" s="312"/>
      <c r="AM946" s="312"/>
      <c r="AN946" s="312"/>
      <c r="AO946" s="312"/>
      <c r="AP946" s="312"/>
      <c r="AQ946" s="312"/>
      <c r="AR946" s="312"/>
      <c r="AS946" s="312"/>
      <c r="AT946" s="312"/>
      <c r="AU946" s="312"/>
      <c r="AV946" s="312"/>
    </row>
    <row r="947" spans="1:48">
      <c r="A947" s="371"/>
      <c r="B947" s="312"/>
      <c r="C947" s="312"/>
      <c r="D947" s="312"/>
      <c r="E947" s="370"/>
      <c r="F947" s="312"/>
      <c r="G947" s="312"/>
      <c r="H947" s="312"/>
      <c r="I947" s="312"/>
      <c r="J947" s="312"/>
      <c r="K947" s="312"/>
      <c r="L947" s="312"/>
      <c r="M947" s="312"/>
      <c r="N947" s="312"/>
      <c r="O947" s="312"/>
      <c r="P947" s="312"/>
      <c r="Q947" s="312"/>
      <c r="R947" s="312"/>
      <c r="S947" s="312"/>
      <c r="T947" s="312"/>
      <c r="U947" s="312"/>
      <c r="V947" s="312"/>
      <c r="W947" s="312"/>
      <c r="X947" s="312"/>
      <c r="Y947" s="312"/>
      <c r="Z947" s="312"/>
      <c r="AA947" s="312"/>
      <c r="AB947" s="312"/>
      <c r="AC947" s="312"/>
      <c r="AD947" s="312"/>
      <c r="AE947" s="312"/>
      <c r="AF947" s="312"/>
      <c r="AG947" s="312"/>
      <c r="AH947" s="312"/>
      <c r="AI947" s="312"/>
      <c r="AJ947" s="312"/>
      <c r="AK947" s="312"/>
      <c r="AL947" s="312"/>
      <c r="AM947" s="312"/>
      <c r="AN947" s="312"/>
      <c r="AO947" s="312"/>
      <c r="AP947" s="312"/>
      <c r="AQ947" s="312"/>
      <c r="AR947" s="312"/>
      <c r="AS947" s="312"/>
      <c r="AT947" s="312"/>
      <c r="AU947" s="312"/>
      <c r="AV947" s="312"/>
    </row>
    <row r="948" spans="1:48">
      <c r="A948" s="371"/>
      <c r="B948" s="312"/>
      <c r="C948" s="312"/>
      <c r="D948" s="312"/>
      <c r="E948" s="370"/>
      <c r="F948" s="312"/>
      <c r="G948" s="312"/>
      <c r="H948" s="312"/>
      <c r="I948" s="312"/>
      <c r="J948" s="312"/>
      <c r="K948" s="312"/>
      <c r="L948" s="312"/>
      <c r="M948" s="312"/>
      <c r="N948" s="312"/>
      <c r="O948" s="312"/>
      <c r="P948" s="312"/>
      <c r="Q948" s="312"/>
      <c r="R948" s="312"/>
      <c r="S948" s="312"/>
      <c r="T948" s="312"/>
      <c r="U948" s="312"/>
      <c r="V948" s="312"/>
      <c r="W948" s="312"/>
      <c r="X948" s="312"/>
      <c r="Y948" s="312"/>
      <c r="Z948" s="312"/>
      <c r="AA948" s="312"/>
      <c r="AB948" s="312"/>
      <c r="AC948" s="312"/>
      <c r="AD948" s="312"/>
      <c r="AE948" s="312"/>
      <c r="AF948" s="312"/>
      <c r="AG948" s="312"/>
      <c r="AH948" s="312"/>
      <c r="AI948" s="312"/>
      <c r="AJ948" s="312"/>
      <c r="AK948" s="312"/>
      <c r="AL948" s="312"/>
      <c r="AM948" s="312"/>
      <c r="AN948" s="312"/>
      <c r="AO948" s="312"/>
      <c r="AP948" s="312"/>
      <c r="AQ948" s="312"/>
      <c r="AR948" s="312"/>
      <c r="AS948" s="312"/>
      <c r="AT948" s="312"/>
      <c r="AU948" s="312"/>
      <c r="AV948" s="312"/>
    </row>
    <row r="949" spans="1:48">
      <c r="A949" s="371"/>
      <c r="B949" s="312"/>
      <c r="C949" s="312"/>
      <c r="D949" s="312"/>
      <c r="E949" s="370"/>
      <c r="F949" s="312"/>
      <c r="G949" s="312"/>
      <c r="H949" s="312"/>
      <c r="I949" s="312"/>
      <c r="J949" s="312"/>
      <c r="K949" s="312"/>
      <c r="L949" s="312"/>
      <c r="M949" s="312"/>
      <c r="N949" s="312"/>
      <c r="O949" s="312"/>
      <c r="P949" s="312"/>
      <c r="Q949" s="312"/>
      <c r="R949" s="312"/>
      <c r="S949" s="312"/>
      <c r="T949" s="312"/>
      <c r="U949" s="312"/>
      <c r="V949" s="312"/>
      <c r="W949" s="312"/>
      <c r="X949" s="312"/>
      <c r="Y949" s="312"/>
      <c r="Z949" s="312"/>
      <c r="AA949" s="312"/>
      <c r="AB949" s="312"/>
      <c r="AC949" s="312"/>
      <c r="AD949" s="312"/>
      <c r="AE949" s="312"/>
      <c r="AF949" s="312"/>
      <c r="AG949" s="312"/>
      <c r="AH949" s="312"/>
      <c r="AI949" s="312"/>
      <c r="AJ949" s="312"/>
      <c r="AK949" s="312"/>
      <c r="AL949" s="312"/>
      <c r="AM949" s="312"/>
      <c r="AN949" s="312"/>
      <c r="AO949" s="312"/>
      <c r="AP949" s="312"/>
      <c r="AQ949" s="312"/>
      <c r="AR949" s="312"/>
      <c r="AS949" s="312"/>
      <c r="AT949" s="312"/>
      <c r="AU949" s="312"/>
      <c r="AV949" s="312"/>
    </row>
    <row r="950" spans="1:48">
      <c r="A950" s="371"/>
      <c r="B950" s="312"/>
      <c r="C950" s="312"/>
      <c r="D950" s="312"/>
      <c r="E950" s="370"/>
      <c r="F950" s="312"/>
      <c r="G950" s="312"/>
      <c r="H950" s="312"/>
      <c r="I950" s="312"/>
      <c r="J950" s="312"/>
      <c r="K950" s="312"/>
      <c r="L950" s="312"/>
      <c r="M950" s="312"/>
      <c r="N950" s="312"/>
      <c r="O950" s="312"/>
      <c r="P950" s="312"/>
      <c r="Q950" s="312"/>
      <c r="R950" s="312"/>
      <c r="S950" s="312"/>
      <c r="T950" s="312"/>
      <c r="U950" s="312"/>
      <c r="V950" s="312"/>
      <c r="W950" s="312"/>
      <c r="X950" s="312"/>
      <c r="Y950" s="312"/>
      <c r="Z950" s="312"/>
      <c r="AA950" s="312"/>
      <c r="AB950" s="312"/>
      <c r="AC950" s="312"/>
      <c r="AD950" s="312"/>
      <c r="AE950" s="312"/>
      <c r="AF950" s="312"/>
      <c r="AG950" s="312"/>
      <c r="AH950" s="312"/>
      <c r="AI950" s="312"/>
      <c r="AJ950" s="312"/>
      <c r="AK950" s="312"/>
      <c r="AL950" s="312"/>
      <c r="AM950" s="312"/>
      <c r="AN950" s="312"/>
      <c r="AO950" s="312"/>
      <c r="AP950" s="312"/>
      <c r="AQ950" s="312"/>
      <c r="AR950" s="312"/>
      <c r="AS950" s="312"/>
      <c r="AT950" s="312"/>
      <c r="AU950" s="312"/>
      <c r="AV950" s="312"/>
    </row>
    <row r="951" spans="1:48">
      <c r="A951" s="371"/>
      <c r="B951" s="312"/>
      <c r="C951" s="312"/>
      <c r="D951" s="312"/>
      <c r="E951" s="370"/>
      <c r="F951" s="312"/>
      <c r="G951" s="312"/>
      <c r="H951" s="312"/>
      <c r="I951" s="312"/>
      <c r="J951" s="312"/>
      <c r="K951" s="312"/>
      <c r="L951" s="312"/>
      <c r="M951" s="312"/>
      <c r="N951" s="312"/>
      <c r="O951" s="312"/>
      <c r="P951" s="312"/>
      <c r="Q951" s="312"/>
      <c r="R951" s="312"/>
      <c r="S951" s="312"/>
      <c r="T951" s="312"/>
      <c r="U951" s="312"/>
      <c r="V951" s="312"/>
      <c r="W951" s="312"/>
      <c r="X951" s="312"/>
      <c r="Y951" s="312"/>
      <c r="Z951" s="312"/>
      <c r="AA951" s="312"/>
      <c r="AB951" s="312"/>
      <c r="AC951" s="312"/>
      <c r="AD951" s="312"/>
      <c r="AE951" s="312"/>
      <c r="AF951" s="312"/>
      <c r="AG951" s="312"/>
      <c r="AH951" s="312"/>
      <c r="AI951" s="312"/>
      <c r="AJ951" s="312"/>
      <c r="AK951" s="312"/>
      <c r="AL951" s="312"/>
      <c r="AM951" s="312"/>
      <c r="AN951" s="312"/>
      <c r="AO951" s="312"/>
      <c r="AP951" s="312"/>
      <c r="AQ951" s="312"/>
      <c r="AR951" s="312"/>
      <c r="AS951" s="312"/>
      <c r="AT951" s="312"/>
      <c r="AU951" s="312"/>
      <c r="AV951" s="312"/>
    </row>
    <row r="952" spans="1:48">
      <c r="A952" s="371"/>
      <c r="B952" s="312"/>
      <c r="C952" s="312"/>
      <c r="D952" s="312"/>
      <c r="E952" s="370"/>
      <c r="F952" s="312"/>
      <c r="G952" s="312"/>
      <c r="H952" s="312"/>
      <c r="I952" s="312"/>
      <c r="J952" s="312"/>
      <c r="K952" s="312"/>
      <c r="L952" s="312"/>
      <c r="M952" s="312"/>
      <c r="N952" s="312"/>
      <c r="O952" s="312"/>
      <c r="P952" s="312"/>
      <c r="Q952" s="312"/>
      <c r="R952" s="312"/>
      <c r="S952" s="312"/>
      <c r="T952" s="312"/>
      <c r="U952" s="312"/>
      <c r="V952" s="312"/>
      <c r="W952" s="312"/>
      <c r="X952" s="312"/>
      <c r="Y952" s="312"/>
      <c r="Z952" s="312"/>
      <c r="AA952" s="312"/>
      <c r="AB952" s="312"/>
      <c r="AC952" s="312"/>
      <c r="AD952" s="312"/>
      <c r="AE952" s="312"/>
      <c r="AF952" s="312"/>
      <c r="AG952" s="312"/>
      <c r="AH952" s="312"/>
      <c r="AI952" s="312"/>
      <c r="AJ952" s="312"/>
      <c r="AK952" s="312"/>
      <c r="AL952" s="312"/>
      <c r="AM952" s="312"/>
      <c r="AN952" s="312"/>
      <c r="AO952" s="312"/>
      <c r="AP952" s="312"/>
      <c r="AQ952" s="312"/>
      <c r="AR952" s="312"/>
      <c r="AS952" s="312"/>
      <c r="AT952" s="312"/>
      <c r="AU952" s="312"/>
      <c r="AV952" s="312"/>
    </row>
    <row r="953" spans="1:48">
      <c r="A953" s="371"/>
      <c r="B953" s="312"/>
      <c r="C953" s="312"/>
      <c r="D953" s="312"/>
      <c r="E953" s="370"/>
      <c r="F953" s="312"/>
      <c r="G953" s="312"/>
      <c r="H953" s="312"/>
      <c r="I953" s="312"/>
      <c r="J953" s="312"/>
      <c r="K953" s="312"/>
      <c r="L953" s="312"/>
      <c r="M953" s="312"/>
      <c r="N953" s="312"/>
      <c r="O953" s="312"/>
      <c r="P953" s="312"/>
      <c r="Q953" s="312"/>
      <c r="R953" s="312"/>
      <c r="S953" s="312"/>
      <c r="T953" s="312"/>
      <c r="U953" s="312"/>
      <c r="V953" s="312"/>
      <c r="W953" s="312"/>
      <c r="X953" s="312"/>
      <c r="Y953" s="312"/>
      <c r="Z953" s="312"/>
      <c r="AA953" s="312"/>
      <c r="AB953" s="312"/>
      <c r="AC953" s="312"/>
      <c r="AD953" s="312"/>
      <c r="AE953" s="312"/>
      <c r="AF953" s="312"/>
      <c r="AG953" s="312"/>
      <c r="AH953" s="312"/>
      <c r="AI953" s="312"/>
      <c r="AJ953" s="312"/>
      <c r="AK953" s="312"/>
      <c r="AL953" s="312"/>
      <c r="AM953" s="312"/>
      <c r="AN953" s="312"/>
      <c r="AO953" s="312"/>
      <c r="AP953" s="312"/>
      <c r="AQ953" s="312"/>
      <c r="AR953" s="312"/>
      <c r="AS953" s="312"/>
      <c r="AT953" s="312"/>
      <c r="AU953" s="312"/>
      <c r="AV953" s="312"/>
    </row>
    <row r="954" spans="1:48">
      <c r="A954" s="371"/>
      <c r="B954" s="312"/>
      <c r="C954" s="312"/>
      <c r="D954" s="312"/>
      <c r="E954" s="370"/>
      <c r="F954" s="312"/>
      <c r="G954" s="312"/>
      <c r="H954" s="312"/>
      <c r="I954" s="312"/>
      <c r="J954" s="312"/>
      <c r="K954" s="312"/>
      <c r="L954" s="312"/>
      <c r="M954" s="312"/>
      <c r="N954" s="312"/>
      <c r="O954" s="312"/>
      <c r="P954" s="312"/>
      <c r="Q954" s="312"/>
      <c r="R954" s="312"/>
      <c r="S954" s="312"/>
      <c r="T954" s="312"/>
      <c r="U954" s="312"/>
      <c r="V954" s="312"/>
      <c r="W954" s="312"/>
      <c r="X954" s="312"/>
      <c r="Y954" s="312"/>
      <c r="Z954" s="312"/>
      <c r="AA954" s="312"/>
      <c r="AB954" s="312"/>
      <c r="AC954" s="312"/>
      <c r="AD954" s="312"/>
      <c r="AE954" s="312"/>
      <c r="AF954" s="312"/>
      <c r="AG954" s="312"/>
      <c r="AH954" s="312"/>
      <c r="AI954" s="312"/>
      <c r="AJ954" s="312"/>
      <c r="AK954" s="312"/>
      <c r="AL954" s="312"/>
      <c r="AM954" s="312"/>
      <c r="AN954" s="312"/>
      <c r="AO954" s="312"/>
      <c r="AP954" s="312"/>
      <c r="AQ954" s="312"/>
      <c r="AR954" s="312"/>
      <c r="AS954" s="312"/>
      <c r="AT954" s="312"/>
      <c r="AU954" s="312"/>
      <c r="AV954" s="312"/>
    </row>
    <row r="955" spans="1:48">
      <c r="A955" s="371"/>
      <c r="B955" s="312"/>
      <c r="C955" s="312"/>
      <c r="D955" s="312"/>
      <c r="E955" s="370"/>
      <c r="F955" s="312"/>
      <c r="G955" s="312"/>
      <c r="H955" s="312"/>
      <c r="I955" s="312"/>
      <c r="J955" s="312"/>
      <c r="K955" s="312"/>
      <c r="L955" s="312"/>
      <c r="M955" s="312"/>
      <c r="N955" s="312"/>
      <c r="O955" s="312"/>
      <c r="P955" s="312"/>
      <c r="Q955" s="312"/>
      <c r="R955" s="312"/>
      <c r="S955" s="312"/>
      <c r="T955" s="312"/>
      <c r="U955" s="312"/>
      <c r="V955" s="312"/>
      <c r="W955" s="312"/>
      <c r="X955" s="312"/>
      <c r="Y955" s="312"/>
      <c r="Z955" s="312"/>
      <c r="AA955" s="312"/>
      <c r="AB955" s="312"/>
      <c r="AC955" s="312"/>
      <c r="AD955" s="312"/>
      <c r="AE955" s="312"/>
      <c r="AF955" s="312"/>
      <c r="AG955" s="312"/>
      <c r="AH955" s="312"/>
      <c r="AI955" s="312"/>
      <c r="AJ955" s="312"/>
      <c r="AK955" s="312"/>
      <c r="AL955" s="312"/>
      <c r="AM955" s="312"/>
      <c r="AN955" s="312"/>
      <c r="AO955" s="312"/>
      <c r="AP955" s="312"/>
      <c r="AQ955" s="312"/>
      <c r="AR955" s="312"/>
      <c r="AS955" s="312"/>
      <c r="AT955" s="312"/>
      <c r="AU955" s="312"/>
      <c r="AV955" s="312"/>
    </row>
    <row r="956" spans="1:48">
      <c r="A956" s="371"/>
      <c r="B956" s="312"/>
      <c r="C956" s="312"/>
      <c r="D956" s="312"/>
      <c r="E956" s="370"/>
      <c r="F956" s="312"/>
      <c r="G956" s="312"/>
      <c r="H956" s="312"/>
      <c r="I956" s="312"/>
      <c r="J956" s="312"/>
      <c r="K956" s="312"/>
      <c r="L956" s="312"/>
      <c r="M956" s="312"/>
      <c r="N956" s="312"/>
      <c r="O956" s="312"/>
      <c r="P956" s="312"/>
      <c r="Q956" s="312"/>
      <c r="R956" s="312"/>
      <c r="S956" s="312"/>
      <c r="T956" s="312"/>
      <c r="U956" s="312"/>
      <c r="V956" s="312"/>
      <c r="W956" s="312"/>
      <c r="X956" s="312"/>
      <c r="Y956" s="312"/>
      <c r="Z956" s="312"/>
      <c r="AA956" s="312"/>
      <c r="AB956" s="312"/>
      <c r="AC956" s="312"/>
      <c r="AD956" s="312"/>
      <c r="AE956" s="312"/>
      <c r="AF956" s="312"/>
      <c r="AG956" s="312"/>
      <c r="AH956" s="312"/>
      <c r="AI956" s="312"/>
      <c r="AJ956" s="312"/>
      <c r="AK956" s="312"/>
      <c r="AL956" s="312"/>
      <c r="AM956" s="312"/>
      <c r="AN956" s="312"/>
      <c r="AO956" s="312"/>
      <c r="AP956" s="312"/>
      <c r="AQ956" s="312"/>
      <c r="AR956" s="312"/>
      <c r="AS956" s="312"/>
      <c r="AT956" s="312"/>
      <c r="AU956" s="312"/>
      <c r="AV956" s="312"/>
    </row>
    <row r="957" spans="1:48">
      <c r="A957" s="371"/>
      <c r="B957" s="312"/>
      <c r="C957" s="312"/>
      <c r="D957" s="312"/>
      <c r="E957" s="370"/>
      <c r="F957" s="312"/>
      <c r="G957" s="312"/>
      <c r="H957" s="312"/>
      <c r="I957" s="312"/>
      <c r="J957" s="312"/>
      <c r="K957" s="312"/>
      <c r="L957" s="312"/>
      <c r="M957" s="312"/>
      <c r="N957" s="312"/>
      <c r="O957" s="312"/>
      <c r="P957" s="312"/>
      <c r="Q957" s="312"/>
      <c r="R957" s="312"/>
      <c r="S957" s="312"/>
      <c r="T957" s="312"/>
      <c r="U957" s="312"/>
      <c r="V957" s="312"/>
      <c r="W957" s="312"/>
      <c r="X957" s="312"/>
      <c r="Y957" s="312"/>
      <c r="Z957" s="312"/>
      <c r="AA957" s="312"/>
      <c r="AB957" s="312"/>
      <c r="AC957" s="312"/>
      <c r="AD957" s="312"/>
      <c r="AE957" s="312"/>
      <c r="AF957" s="312"/>
      <c r="AG957" s="312"/>
      <c r="AH957" s="312"/>
      <c r="AI957" s="312"/>
      <c r="AJ957" s="312"/>
      <c r="AK957" s="312"/>
      <c r="AL957" s="312"/>
      <c r="AM957" s="312"/>
      <c r="AN957" s="312"/>
      <c r="AO957" s="312"/>
      <c r="AP957" s="312"/>
      <c r="AQ957" s="312"/>
      <c r="AR957" s="312"/>
      <c r="AS957" s="312"/>
      <c r="AT957" s="312"/>
      <c r="AU957" s="312"/>
      <c r="AV957" s="312"/>
    </row>
    <row r="958" spans="1:48">
      <c r="A958" s="371"/>
      <c r="B958" s="312"/>
      <c r="C958" s="312"/>
      <c r="D958" s="312"/>
      <c r="E958" s="370"/>
      <c r="F958" s="312"/>
      <c r="G958" s="312"/>
      <c r="H958" s="312"/>
      <c r="I958" s="312"/>
      <c r="J958" s="312"/>
      <c r="K958" s="312"/>
      <c r="L958" s="312"/>
      <c r="M958" s="312"/>
      <c r="N958" s="312"/>
      <c r="O958" s="312"/>
      <c r="P958" s="312"/>
      <c r="Q958" s="312"/>
      <c r="R958" s="312"/>
      <c r="S958" s="312"/>
      <c r="T958" s="312"/>
      <c r="U958" s="312"/>
      <c r="V958" s="312"/>
      <c r="W958" s="312"/>
      <c r="X958" s="312"/>
      <c r="Y958" s="312"/>
      <c r="Z958" s="312"/>
      <c r="AA958" s="312"/>
      <c r="AB958" s="312"/>
      <c r="AC958" s="312"/>
      <c r="AD958" s="312"/>
      <c r="AE958" s="312"/>
      <c r="AF958" s="312"/>
      <c r="AG958" s="312"/>
      <c r="AH958" s="312"/>
      <c r="AI958" s="312"/>
      <c r="AJ958" s="312"/>
      <c r="AK958" s="312"/>
      <c r="AL958" s="312"/>
      <c r="AM958" s="312"/>
      <c r="AN958" s="312"/>
      <c r="AO958" s="312"/>
      <c r="AP958" s="312"/>
      <c r="AQ958" s="312"/>
      <c r="AR958" s="312"/>
      <c r="AS958" s="312"/>
      <c r="AT958" s="312"/>
      <c r="AU958" s="312"/>
      <c r="AV958" s="312"/>
    </row>
    <row r="959" spans="1:48">
      <c r="A959" s="371"/>
      <c r="B959" s="312"/>
      <c r="C959" s="312"/>
      <c r="D959" s="312"/>
      <c r="E959" s="370"/>
      <c r="F959" s="312"/>
      <c r="G959" s="312"/>
      <c r="H959" s="312"/>
      <c r="I959" s="312"/>
      <c r="J959" s="312"/>
      <c r="K959" s="312"/>
      <c r="L959" s="312"/>
      <c r="M959" s="312"/>
      <c r="N959" s="312"/>
      <c r="O959" s="312"/>
      <c r="P959" s="312"/>
      <c r="Q959" s="312"/>
      <c r="R959" s="312"/>
      <c r="S959" s="312"/>
      <c r="T959" s="312"/>
      <c r="U959" s="312"/>
      <c r="V959" s="312"/>
      <c r="W959" s="312"/>
      <c r="X959" s="312"/>
      <c r="Y959" s="312"/>
      <c r="Z959" s="312"/>
      <c r="AA959" s="312"/>
      <c r="AB959" s="312"/>
      <c r="AC959" s="312"/>
      <c r="AD959" s="312"/>
      <c r="AE959" s="312"/>
      <c r="AF959" s="312"/>
      <c r="AG959" s="312"/>
      <c r="AH959" s="312"/>
      <c r="AI959" s="312"/>
      <c r="AJ959" s="312"/>
      <c r="AK959" s="312"/>
      <c r="AL959" s="312"/>
      <c r="AM959" s="312"/>
      <c r="AN959" s="312"/>
      <c r="AO959" s="312"/>
      <c r="AP959" s="312"/>
      <c r="AQ959" s="312"/>
      <c r="AR959" s="312"/>
      <c r="AS959" s="312"/>
      <c r="AT959" s="312"/>
      <c r="AU959" s="312"/>
      <c r="AV959" s="312"/>
    </row>
    <row r="960" spans="1:48">
      <c r="A960" s="371"/>
      <c r="B960" s="312"/>
      <c r="C960" s="312"/>
      <c r="D960" s="312"/>
      <c r="E960" s="370"/>
      <c r="F960" s="312"/>
      <c r="G960" s="312"/>
      <c r="H960" s="312"/>
      <c r="I960" s="312"/>
      <c r="J960" s="312"/>
      <c r="K960" s="312"/>
      <c r="L960" s="312"/>
      <c r="M960" s="312"/>
      <c r="N960" s="312"/>
      <c r="O960" s="312"/>
      <c r="P960" s="312"/>
      <c r="Q960" s="312"/>
      <c r="R960" s="312"/>
      <c r="S960" s="312"/>
      <c r="T960" s="312"/>
      <c r="U960" s="312"/>
      <c r="V960" s="312"/>
      <c r="W960" s="312"/>
      <c r="X960" s="312"/>
      <c r="Y960" s="312"/>
      <c r="Z960" s="312"/>
      <c r="AA960" s="312"/>
      <c r="AB960" s="312"/>
      <c r="AC960" s="312"/>
      <c r="AD960" s="312"/>
      <c r="AE960" s="312"/>
      <c r="AF960" s="312"/>
      <c r="AG960" s="312"/>
      <c r="AH960" s="312"/>
      <c r="AI960" s="312"/>
      <c r="AJ960" s="312"/>
      <c r="AK960" s="312"/>
      <c r="AL960" s="312"/>
      <c r="AM960" s="312"/>
      <c r="AN960" s="312"/>
      <c r="AO960" s="312"/>
      <c r="AP960" s="312"/>
      <c r="AQ960" s="312"/>
      <c r="AR960" s="312"/>
      <c r="AS960" s="312"/>
      <c r="AT960" s="312"/>
      <c r="AU960" s="312"/>
      <c r="AV960" s="312"/>
    </row>
    <row r="961" spans="1:48">
      <c r="A961" s="371"/>
      <c r="B961" s="312"/>
      <c r="C961" s="312"/>
      <c r="D961" s="312"/>
      <c r="E961" s="370"/>
      <c r="F961" s="312"/>
      <c r="G961" s="312"/>
      <c r="H961" s="312"/>
      <c r="I961" s="312"/>
      <c r="J961" s="312"/>
      <c r="K961" s="312"/>
      <c r="L961" s="312"/>
      <c r="M961" s="312"/>
      <c r="N961" s="312"/>
      <c r="O961" s="312"/>
      <c r="P961" s="312"/>
      <c r="Q961" s="312"/>
      <c r="R961" s="312"/>
      <c r="S961" s="312"/>
      <c r="T961" s="312"/>
      <c r="U961" s="312"/>
      <c r="V961" s="312"/>
      <c r="W961" s="312"/>
      <c r="X961" s="312"/>
      <c r="Y961" s="312"/>
      <c r="Z961" s="312"/>
      <c r="AA961" s="312"/>
      <c r="AB961" s="312"/>
      <c r="AC961" s="312"/>
      <c r="AD961" s="312"/>
      <c r="AE961" s="312"/>
      <c r="AF961" s="312"/>
      <c r="AG961" s="312"/>
      <c r="AH961" s="312"/>
      <c r="AI961" s="312"/>
      <c r="AJ961" s="312"/>
      <c r="AK961" s="312"/>
      <c r="AL961" s="312"/>
      <c r="AM961" s="312"/>
      <c r="AN961" s="312"/>
      <c r="AO961" s="312"/>
      <c r="AP961" s="312"/>
      <c r="AQ961" s="312"/>
      <c r="AR961" s="312"/>
      <c r="AS961" s="312"/>
      <c r="AT961" s="312"/>
      <c r="AU961" s="312"/>
      <c r="AV961" s="312"/>
    </row>
    <row r="962" spans="1:48">
      <c r="A962" s="371"/>
      <c r="B962" s="312"/>
      <c r="C962" s="312"/>
      <c r="D962" s="312"/>
      <c r="E962" s="370"/>
      <c r="F962" s="312"/>
      <c r="G962" s="312"/>
      <c r="H962" s="312"/>
      <c r="I962" s="312"/>
      <c r="J962" s="312"/>
      <c r="K962" s="312"/>
      <c r="L962" s="312"/>
      <c r="M962" s="312"/>
      <c r="N962" s="312"/>
      <c r="O962" s="312"/>
      <c r="P962" s="312"/>
      <c r="Q962" s="312"/>
      <c r="R962" s="312"/>
      <c r="S962" s="312"/>
      <c r="T962" s="312"/>
      <c r="U962" s="312"/>
      <c r="V962" s="312"/>
      <c r="W962" s="312"/>
      <c r="X962" s="312"/>
      <c r="Y962" s="312"/>
      <c r="Z962" s="312"/>
      <c r="AA962" s="312"/>
      <c r="AB962" s="312"/>
      <c r="AC962" s="312"/>
      <c r="AD962" s="312"/>
      <c r="AE962" s="312"/>
      <c r="AF962" s="312"/>
      <c r="AG962" s="312"/>
      <c r="AH962" s="312"/>
      <c r="AI962" s="312"/>
      <c r="AJ962" s="312"/>
      <c r="AK962" s="312"/>
      <c r="AL962" s="312"/>
      <c r="AM962" s="312"/>
      <c r="AN962" s="312"/>
      <c r="AO962" s="312"/>
      <c r="AP962" s="312"/>
      <c r="AQ962" s="312"/>
      <c r="AR962" s="312"/>
      <c r="AS962" s="312"/>
      <c r="AT962" s="312"/>
      <c r="AU962" s="312"/>
      <c r="AV962" s="312"/>
    </row>
    <row r="963" spans="1:48">
      <c r="A963" s="371"/>
      <c r="B963" s="312"/>
      <c r="C963" s="312"/>
      <c r="D963" s="312"/>
      <c r="E963" s="370"/>
      <c r="F963" s="312"/>
      <c r="G963" s="312"/>
      <c r="H963" s="312"/>
      <c r="I963" s="312"/>
      <c r="J963" s="312"/>
      <c r="K963" s="312"/>
      <c r="L963" s="312"/>
      <c r="M963" s="312"/>
      <c r="N963" s="312"/>
      <c r="O963" s="312"/>
      <c r="P963" s="312"/>
      <c r="Q963" s="312"/>
      <c r="R963" s="312"/>
      <c r="S963" s="312"/>
      <c r="T963" s="312"/>
      <c r="U963" s="312"/>
      <c r="V963" s="312"/>
      <c r="W963" s="312"/>
      <c r="X963" s="312"/>
      <c r="Y963" s="312"/>
      <c r="Z963" s="312"/>
      <c r="AA963" s="312"/>
      <c r="AB963" s="312"/>
      <c r="AC963" s="312"/>
      <c r="AD963" s="312"/>
      <c r="AE963" s="312"/>
      <c r="AF963" s="312"/>
      <c r="AG963" s="312"/>
      <c r="AH963" s="312"/>
      <c r="AI963" s="312"/>
      <c r="AJ963" s="312"/>
      <c r="AK963" s="312"/>
      <c r="AL963" s="312"/>
      <c r="AM963" s="312"/>
      <c r="AN963" s="312"/>
      <c r="AO963" s="312"/>
      <c r="AP963" s="312"/>
      <c r="AQ963" s="312"/>
      <c r="AR963" s="312"/>
      <c r="AS963" s="312"/>
      <c r="AT963" s="312"/>
      <c r="AU963" s="312"/>
      <c r="AV963" s="312"/>
    </row>
    <row r="964" spans="1:48">
      <c r="A964" s="371"/>
      <c r="B964" s="312"/>
      <c r="C964" s="312"/>
      <c r="D964" s="312"/>
      <c r="E964" s="370"/>
      <c r="F964" s="312"/>
      <c r="G964" s="312"/>
      <c r="H964" s="312"/>
      <c r="I964" s="312"/>
      <c r="J964" s="312"/>
      <c r="K964" s="312"/>
      <c r="L964" s="312"/>
      <c r="M964" s="312"/>
      <c r="N964" s="312"/>
      <c r="O964" s="312"/>
      <c r="P964" s="312"/>
      <c r="Q964" s="312"/>
      <c r="R964" s="312"/>
      <c r="S964" s="312"/>
      <c r="T964" s="312"/>
      <c r="U964" s="312"/>
      <c r="V964" s="312"/>
      <c r="W964" s="312"/>
      <c r="X964" s="312"/>
      <c r="Y964" s="312"/>
      <c r="Z964" s="312"/>
      <c r="AA964" s="312"/>
      <c r="AB964" s="312"/>
      <c r="AC964" s="312"/>
      <c r="AD964" s="312"/>
      <c r="AE964" s="312"/>
      <c r="AF964" s="312"/>
      <c r="AG964" s="312"/>
      <c r="AH964" s="312"/>
      <c r="AI964" s="312"/>
      <c r="AJ964" s="312"/>
      <c r="AK964" s="312"/>
      <c r="AL964" s="312"/>
      <c r="AM964" s="312"/>
      <c r="AN964" s="312"/>
      <c r="AO964" s="312"/>
      <c r="AP964" s="312"/>
      <c r="AQ964" s="312"/>
      <c r="AR964" s="312"/>
      <c r="AS964" s="312"/>
      <c r="AT964" s="312"/>
      <c r="AU964" s="312"/>
      <c r="AV964" s="312"/>
    </row>
    <row r="965" spans="1:48">
      <c r="A965" s="371"/>
      <c r="B965" s="312"/>
      <c r="C965" s="312"/>
      <c r="D965" s="312"/>
      <c r="E965" s="370"/>
      <c r="F965" s="312"/>
      <c r="G965" s="312"/>
      <c r="H965" s="312"/>
      <c r="I965" s="312"/>
      <c r="J965" s="312"/>
      <c r="K965" s="312"/>
      <c r="L965" s="312"/>
      <c r="M965" s="312"/>
      <c r="N965" s="312"/>
      <c r="O965" s="312"/>
      <c r="P965" s="312"/>
      <c r="Q965" s="312"/>
      <c r="R965" s="312"/>
      <c r="S965" s="312"/>
      <c r="T965" s="312"/>
      <c r="U965" s="312"/>
      <c r="V965" s="312"/>
      <c r="W965" s="312"/>
      <c r="X965" s="312"/>
      <c r="Y965" s="312"/>
      <c r="Z965" s="312"/>
      <c r="AA965" s="312"/>
      <c r="AB965" s="312"/>
      <c r="AC965" s="312"/>
      <c r="AD965" s="312"/>
      <c r="AE965" s="312"/>
      <c r="AF965" s="312"/>
      <c r="AG965" s="312"/>
      <c r="AH965" s="312"/>
      <c r="AI965" s="312"/>
      <c r="AJ965" s="312"/>
      <c r="AK965" s="312"/>
      <c r="AL965" s="312"/>
      <c r="AM965" s="312"/>
      <c r="AN965" s="312"/>
      <c r="AO965" s="312"/>
      <c r="AP965" s="312"/>
      <c r="AQ965" s="312"/>
      <c r="AR965" s="312"/>
      <c r="AS965" s="312"/>
      <c r="AT965" s="312"/>
      <c r="AU965" s="312"/>
      <c r="AV965" s="312"/>
    </row>
    <row r="966" spans="1:48">
      <c r="A966" s="371"/>
      <c r="B966" s="312"/>
      <c r="C966" s="312"/>
      <c r="D966" s="312"/>
      <c r="E966" s="370"/>
      <c r="F966" s="312"/>
      <c r="G966" s="312"/>
      <c r="H966" s="312"/>
      <c r="I966" s="312"/>
      <c r="J966" s="312"/>
      <c r="K966" s="312"/>
      <c r="L966" s="312"/>
      <c r="M966" s="312"/>
      <c r="N966" s="312"/>
      <c r="O966" s="312"/>
      <c r="P966" s="312"/>
      <c r="Q966" s="312"/>
      <c r="R966" s="312"/>
      <c r="S966" s="312"/>
      <c r="T966" s="312"/>
      <c r="U966" s="312"/>
      <c r="V966" s="312"/>
      <c r="W966" s="312"/>
      <c r="X966" s="312"/>
      <c r="Y966" s="312"/>
      <c r="Z966" s="312"/>
      <c r="AA966" s="312"/>
      <c r="AB966" s="312"/>
      <c r="AC966" s="312"/>
      <c r="AD966" s="312"/>
      <c r="AE966" s="312"/>
      <c r="AF966" s="312"/>
      <c r="AG966" s="312"/>
      <c r="AH966" s="312"/>
      <c r="AI966" s="312"/>
      <c r="AJ966" s="312"/>
      <c r="AK966" s="312"/>
      <c r="AL966" s="312"/>
      <c r="AM966" s="312"/>
      <c r="AN966" s="312"/>
      <c r="AO966" s="312"/>
      <c r="AP966" s="312"/>
      <c r="AQ966" s="312"/>
      <c r="AR966" s="312"/>
      <c r="AS966" s="312"/>
      <c r="AT966" s="312"/>
      <c r="AU966" s="312"/>
      <c r="AV966" s="312"/>
    </row>
    <row r="967" spans="1:48">
      <c r="A967" s="371"/>
      <c r="B967" s="312"/>
      <c r="C967" s="312"/>
      <c r="D967" s="312"/>
      <c r="E967" s="370"/>
      <c r="F967" s="312"/>
      <c r="G967" s="312"/>
      <c r="H967" s="312"/>
      <c r="I967" s="312"/>
      <c r="J967" s="312"/>
      <c r="K967" s="312"/>
      <c r="L967" s="312"/>
      <c r="M967" s="312"/>
      <c r="N967" s="312"/>
      <c r="O967" s="312"/>
      <c r="P967" s="312"/>
      <c r="Q967" s="312"/>
      <c r="R967" s="312"/>
      <c r="S967" s="312"/>
      <c r="T967" s="312"/>
      <c r="U967" s="312"/>
      <c r="V967" s="312"/>
      <c r="W967" s="312"/>
      <c r="X967" s="312"/>
      <c r="Y967" s="312"/>
      <c r="Z967" s="312"/>
      <c r="AA967" s="312"/>
      <c r="AB967" s="312"/>
      <c r="AC967" s="312"/>
      <c r="AD967" s="312"/>
      <c r="AE967" s="312"/>
      <c r="AF967" s="312"/>
      <c r="AG967" s="312"/>
      <c r="AH967" s="312"/>
      <c r="AI967" s="312"/>
      <c r="AJ967" s="312"/>
      <c r="AK967" s="312"/>
      <c r="AL967" s="312"/>
      <c r="AM967" s="312"/>
      <c r="AN967" s="312"/>
      <c r="AO967" s="312"/>
      <c r="AP967" s="312"/>
      <c r="AQ967" s="312"/>
      <c r="AR967" s="312"/>
      <c r="AS967" s="312"/>
      <c r="AT967" s="312"/>
      <c r="AU967" s="312"/>
      <c r="AV967" s="312"/>
    </row>
    <row r="968" spans="1:48">
      <c r="A968" s="371"/>
      <c r="B968" s="312"/>
      <c r="C968" s="312"/>
      <c r="D968" s="312"/>
      <c r="E968" s="370"/>
      <c r="F968" s="312"/>
      <c r="G968" s="312"/>
      <c r="H968" s="312"/>
      <c r="I968" s="312"/>
      <c r="J968" s="312"/>
      <c r="K968" s="312"/>
      <c r="L968" s="312"/>
      <c r="M968" s="312"/>
      <c r="N968" s="312"/>
      <c r="O968" s="312"/>
      <c r="P968" s="312"/>
      <c r="Q968" s="312"/>
      <c r="R968" s="312"/>
      <c r="S968" s="312"/>
      <c r="T968" s="312"/>
      <c r="U968" s="312"/>
      <c r="V968" s="312"/>
      <c r="W968" s="312"/>
      <c r="X968" s="312"/>
      <c r="Y968" s="312"/>
      <c r="Z968" s="312"/>
      <c r="AA968" s="312"/>
      <c r="AB968" s="312"/>
      <c r="AC968" s="312"/>
      <c r="AD968" s="312"/>
      <c r="AE968" s="312"/>
      <c r="AF968" s="312"/>
      <c r="AG968" s="312"/>
      <c r="AH968" s="312"/>
      <c r="AI968" s="312"/>
      <c r="AJ968" s="312"/>
      <c r="AK968" s="312"/>
      <c r="AL968" s="312"/>
      <c r="AM968" s="312"/>
      <c r="AN968" s="312"/>
      <c r="AO968" s="312"/>
      <c r="AP968" s="312"/>
      <c r="AQ968" s="312"/>
      <c r="AR968" s="312"/>
      <c r="AS968" s="312"/>
      <c r="AT968" s="312"/>
      <c r="AU968" s="312"/>
      <c r="AV968" s="312"/>
    </row>
    <row r="969" spans="1:48">
      <c r="A969" s="371"/>
      <c r="B969" s="312"/>
      <c r="C969" s="312"/>
      <c r="D969" s="312"/>
      <c r="E969" s="370"/>
      <c r="F969" s="312"/>
      <c r="G969" s="312"/>
      <c r="H969" s="312"/>
      <c r="I969" s="312"/>
      <c r="J969" s="312"/>
      <c r="K969" s="312"/>
      <c r="L969" s="312"/>
      <c r="M969" s="312"/>
      <c r="N969" s="312"/>
      <c r="O969" s="312"/>
      <c r="P969" s="312"/>
      <c r="Q969" s="312"/>
      <c r="R969" s="312"/>
      <c r="S969" s="312"/>
      <c r="T969" s="312"/>
      <c r="U969" s="312"/>
      <c r="V969" s="312"/>
      <c r="W969" s="312"/>
      <c r="X969" s="312"/>
      <c r="Y969" s="312"/>
      <c r="Z969" s="312"/>
      <c r="AA969" s="312"/>
      <c r="AB969" s="312"/>
      <c r="AC969" s="312"/>
      <c r="AD969" s="312"/>
      <c r="AE969" s="312"/>
      <c r="AF969" s="312"/>
      <c r="AG969" s="312"/>
      <c r="AH969" s="312"/>
      <c r="AI969" s="312"/>
      <c r="AJ969" s="312"/>
      <c r="AK969" s="312"/>
      <c r="AL969" s="312"/>
      <c r="AM969" s="312"/>
      <c r="AN969" s="312"/>
      <c r="AO969" s="312"/>
      <c r="AP969" s="312"/>
      <c r="AQ969" s="312"/>
      <c r="AR969" s="312"/>
      <c r="AS969" s="312"/>
      <c r="AT969" s="312"/>
      <c r="AU969" s="312"/>
      <c r="AV969" s="312"/>
    </row>
    <row r="970" spans="1:48">
      <c r="A970" s="371"/>
      <c r="B970" s="312"/>
      <c r="C970" s="312"/>
      <c r="D970" s="312"/>
      <c r="E970" s="370"/>
      <c r="F970" s="312"/>
      <c r="G970" s="312"/>
      <c r="H970" s="312"/>
      <c r="I970" s="312"/>
      <c r="J970" s="312"/>
      <c r="K970" s="312"/>
      <c r="L970" s="312"/>
      <c r="M970" s="312"/>
      <c r="N970" s="312"/>
      <c r="O970" s="312"/>
      <c r="P970" s="312"/>
      <c r="Q970" s="312"/>
      <c r="R970" s="312"/>
      <c r="S970" s="312"/>
      <c r="T970" s="312"/>
      <c r="U970" s="312"/>
      <c r="V970" s="312"/>
      <c r="W970" s="312"/>
      <c r="X970" s="312"/>
      <c r="Y970" s="312"/>
      <c r="Z970" s="312"/>
      <c r="AA970" s="312"/>
      <c r="AB970" s="312"/>
      <c r="AC970" s="312"/>
      <c r="AD970" s="312"/>
      <c r="AE970" s="312"/>
      <c r="AF970" s="312"/>
      <c r="AG970" s="312"/>
      <c r="AH970" s="312"/>
      <c r="AI970" s="312"/>
      <c r="AJ970" s="312"/>
      <c r="AK970" s="312"/>
      <c r="AL970" s="312"/>
      <c r="AM970" s="312"/>
      <c r="AN970" s="312"/>
      <c r="AO970" s="312"/>
      <c r="AP970" s="312"/>
      <c r="AQ970" s="312"/>
      <c r="AR970" s="312"/>
      <c r="AS970" s="312"/>
      <c r="AT970" s="312"/>
      <c r="AU970" s="312"/>
      <c r="AV970" s="312"/>
    </row>
    <row r="971" spans="1:48">
      <c r="A971" s="371"/>
      <c r="B971" s="312"/>
      <c r="C971" s="312"/>
      <c r="D971" s="312"/>
      <c r="E971" s="370"/>
      <c r="F971" s="312"/>
      <c r="G971" s="312"/>
      <c r="H971" s="312"/>
      <c r="I971" s="312"/>
      <c r="J971" s="312"/>
      <c r="K971" s="312"/>
      <c r="L971" s="312"/>
      <c r="M971" s="312"/>
      <c r="N971" s="312"/>
      <c r="O971" s="312"/>
      <c r="P971" s="312"/>
      <c r="Q971" s="312"/>
      <c r="R971" s="312"/>
      <c r="S971" s="312"/>
      <c r="T971" s="312"/>
      <c r="U971" s="312"/>
      <c r="V971" s="312"/>
      <c r="W971" s="312"/>
      <c r="X971" s="312"/>
      <c r="Y971" s="312"/>
      <c r="Z971" s="312"/>
      <c r="AA971" s="312"/>
      <c r="AB971" s="312"/>
      <c r="AC971" s="312"/>
      <c r="AD971" s="312"/>
      <c r="AE971" s="312"/>
      <c r="AF971" s="312"/>
      <c r="AG971" s="312"/>
      <c r="AH971" s="312"/>
      <c r="AI971" s="312"/>
      <c r="AJ971" s="312"/>
      <c r="AK971" s="312"/>
      <c r="AL971" s="312"/>
      <c r="AM971" s="312"/>
      <c r="AN971" s="312"/>
      <c r="AO971" s="312"/>
      <c r="AP971" s="312"/>
      <c r="AQ971" s="312"/>
      <c r="AR971" s="312"/>
      <c r="AS971" s="312"/>
      <c r="AT971" s="312"/>
      <c r="AU971" s="312"/>
      <c r="AV971" s="312"/>
    </row>
    <row r="972" spans="1:48">
      <c r="A972" s="371"/>
      <c r="B972" s="312"/>
      <c r="C972" s="312"/>
      <c r="D972" s="312"/>
      <c r="E972" s="370"/>
      <c r="F972" s="312"/>
      <c r="G972" s="312"/>
      <c r="H972" s="312"/>
      <c r="I972" s="312"/>
      <c r="J972" s="312"/>
      <c r="K972" s="312"/>
      <c r="L972" s="312"/>
      <c r="M972" s="312"/>
      <c r="N972" s="312"/>
      <c r="O972" s="312"/>
      <c r="P972" s="312"/>
      <c r="Q972" s="312"/>
      <c r="R972" s="312"/>
      <c r="S972" s="312"/>
      <c r="T972" s="312"/>
      <c r="U972" s="312"/>
      <c r="V972" s="312"/>
      <c r="W972" s="312"/>
      <c r="X972" s="312"/>
      <c r="Y972" s="312"/>
      <c r="Z972" s="312"/>
      <c r="AA972" s="312"/>
      <c r="AB972" s="312"/>
      <c r="AC972" s="312"/>
      <c r="AD972" s="312"/>
      <c r="AE972" s="312"/>
      <c r="AF972" s="312"/>
      <c r="AG972" s="312"/>
      <c r="AH972" s="312"/>
      <c r="AI972" s="312"/>
      <c r="AJ972" s="312"/>
      <c r="AK972" s="312"/>
      <c r="AL972" s="312"/>
      <c r="AM972" s="312"/>
      <c r="AN972" s="312"/>
      <c r="AO972" s="312"/>
      <c r="AP972" s="312"/>
      <c r="AQ972" s="312"/>
      <c r="AR972" s="312"/>
      <c r="AS972" s="312"/>
      <c r="AT972" s="312"/>
      <c r="AU972" s="312"/>
      <c r="AV972" s="312"/>
    </row>
    <row r="973" spans="1:48">
      <c r="A973" s="371"/>
      <c r="B973" s="312"/>
      <c r="C973" s="312"/>
      <c r="D973" s="312"/>
      <c r="E973" s="370"/>
      <c r="F973" s="312"/>
      <c r="G973" s="312"/>
      <c r="H973" s="312"/>
      <c r="I973" s="312"/>
      <c r="J973" s="312"/>
      <c r="K973" s="312"/>
      <c r="L973" s="312"/>
      <c r="M973" s="312"/>
      <c r="N973" s="312"/>
      <c r="O973" s="312"/>
      <c r="P973" s="312"/>
      <c r="Q973" s="312"/>
      <c r="R973" s="312"/>
      <c r="S973" s="312"/>
      <c r="T973" s="312"/>
      <c r="U973" s="312"/>
      <c r="V973" s="312"/>
      <c r="W973" s="312"/>
      <c r="X973" s="312"/>
      <c r="Y973" s="312"/>
      <c r="Z973" s="312"/>
      <c r="AA973" s="312"/>
      <c r="AB973" s="312"/>
      <c r="AC973" s="312"/>
      <c r="AD973" s="312"/>
      <c r="AE973" s="312"/>
      <c r="AF973" s="312"/>
      <c r="AG973" s="312"/>
      <c r="AH973" s="312"/>
      <c r="AI973" s="312"/>
      <c r="AJ973" s="312"/>
      <c r="AK973" s="312"/>
      <c r="AL973" s="312"/>
      <c r="AM973" s="312"/>
      <c r="AN973" s="312"/>
      <c r="AO973" s="312"/>
      <c r="AP973" s="312"/>
      <c r="AQ973" s="312"/>
      <c r="AR973" s="312"/>
      <c r="AS973" s="312"/>
      <c r="AT973" s="312"/>
      <c r="AU973" s="312"/>
      <c r="AV973" s="312"/>
    </row>
    <row r="974" spans="1:48">
      <c r="A974" s="371"/>
      <c r="B974" s="312"/>
      <c r="C974" s="312"/>
      <c r="D974" s="312"/>
      <c r="E974" s="370"/>
      <c r="F974" s="312"/>
      <c r="G974" s="312"/>
      <c r="H974" s="312"/>
      <c r="I974" s="312"/>
      <c r="J974" s="312"/>
      <c r="K974" s="312"/>
      <c r="L974" s="312"/>
      <c r="M974" s="312"/>
      <c r="N974" s="312"/>
      <c r="O974" s="312"/>
      <c r="P974" s="312"/>
      <c r="Q974" s="312"/>
      <c r="R974" s="312"/>
      <c r="S974" s="312"/>
      <c r="T974" s="312"/>
      <c r="U974" s="312"/>
      <c r="V974" s="312"/>
      <c r="W974" s="312"/>
      <c r="X974" s="312"/>
      <c r="Y974" s="312"/>
      <c r="Z974" s="312"/>
      <c r="AA974" s="312"/>
      <c r="AB974" s="312"/>
      <c r="AC974" s="312"/>
      <c r="AD974" s="312"/>
      <c r="AE974" s="312"/>
      <c r="AF974" s="312"/>
      <c r="AG974" s="312"/>
      <c r="AH974" s="312"/>
      <c r="AI974" s="312"/>
      <c r="AJ974" s="312"/>
      <c r="AK974" s="312"/>
      <c r="AL974" s="312"/>
      <c r="AM974" s="312"/>
      <c r="AN974" s="312"/>
      <c r="AO974" s="312"/>
      <c r="AP974" s="312"/>
      <c r="AQ974" s="312"/>
      <c r="AR974" s="312"/>
      <c r="AS974" s="312"/>
      <c r="AT974" s="312"/>
      <c r="AU974" s="312"/>
      <c r="AV974" s="312"/>
    </row>
    <row r="975" spans="1:48">
      <c r="A975" s="371"/>
      <c r="B975" s="312"/>
      <c r="C975" s="312"/>
      <c r="D975" s="312"/>
      <c r="E975" s="370"/>
      <c r="F975" s="312"/>
      <c r="G975" s="312"/>
      <c r="H975" s="312"/>
      <c r="I975" s="312"/>
      <c r="J975" s="312"/>
      <c r="K975" s="312"/>
      <c r="L975" s="312"/>
      <c r="M975" s="312"/>
      <c r="N975" s="312"/>
      <c r="O975" s="312"/>
      <c r="P975" s="312"/>
      <c r="Q975" s="312"/>
      <c r="R975" s="312"/>
      <c r="S975" s="312"/>
      <c r="T975" s="312"/>
      <c r="U975" s="312"/>
      <c r="V975" s="312"/>
      <c r="W975" s="312"/>
      <c r="X975" s="312"/>
      <c r="Y975" s="312"/>
      <c r="Z975" s="312"/>
      <c r="AA975" s="312"/>
      <c r="AB975" s="312"/>
      <c r="AC975" s="312"/>
      <c r="AD975" s="312"/>
      <c r="AE975" s="312"/>
      <c r="AF975" s="312"/>
      <c r="AG975" s="312"/>
      <c r="AH975" s="312"/>
      <c r="AI975" s="312"/>
      <c r="AJ975" s="312"/>
      <c r="AK975" s="312"/>
      <c r="AL975" s="312"/>
      <c r="AM975" s="312"/>
      <c r="AN975" s="312"/>
      <c r="AO975" s="312"/>
      <c r="AP975" s="312"/>
      <c r="AQ975" s="312"/>
      <c r="AR975" s="312"/>
      <c r="AS975" s="312"/>
      <c r="AT975" s="312"/>
      <c r="AU975" s="312"/>
      <c r="AV975" s="312"/>
    </row>
    <row r="976" spans="1:48">
      <c r="A976" s="371"/>
      <c r="B976" s="312"/>
      <c r="C976" s="312"/>
      <c r="D976" s="312"/>
      <c r="E976" s="370"/>
      <c r="F976" s="312"/>
      <c r="G976" s="312"/>
      <c r="H976" s="312"/>
      <c r="I976" s="312"/>
      <c r="J976" s="312"/>
      <c r="K976" s="312"/>
      <c r="L976" s="312"/>
      <c r="M976" s="312"/>
      <c r="N976" s="312"/>
      <c r="O976" s="312"/>
      <c r="P976" s="312"/>
      <c r="Q976" s="312"/>
      <c r="R976" s="312"/>
      <c r="S976" s="312"/>
      <c r="T976" s="312"/>
      <c r="U976" s="312"/>
      <c r="V976" s="312"/>
      <c r="W976" s="312"/>
      <c r="X976" s="312"/>
      <c r="Y976" s="312"/>
      <c r="Z976" s="312"/>
      <c r="AA976" s="312"/>
      <c r="AB976" s="312"/>
      <c r="AC976" s="312"/>
      <c r="AD976" s="312"/>
      <c r="AE976" s="312"/>
      <c r="AF976" s="312"/>
      <c r="AG976" s="312"/>
      <c r="AH976" s="312"/>
      <c r="AI976" s="312"/>
      <c r="AJ976" s="312"/>
      <c r="AK976" s="312"/>
      <c r="AL976" s="312"/>
      <c r="AM976" s="312"/>
      <c r="AN976" s="312"/>
      <c r="AO976" s="312"/>
      <c r="AP976" s="312"/>
      <c r="AQ976" s="312"/>
      <c r="AR976" s="312"/>
      <c r="AS976" s="312"/>
      <c r="AT976" s="312"/>
      <c r="AU976" s="312"/>
      <c r="AV976" s="312"/>
    </row>
    <row r="977" spans="1:48">
      <c r="A977" s="371"/>
      <c r="B977" s="312"/>
      <c r="C977" s="312"/>
      <c r="D977" s="312"/>
      <c r="E977" s="370"/>
      <c r="F977" s="312"/>
      <c r="G977" s="312"/>
      <c r="H977" s="312"/>
      <c r="I977" s="312"/>
      <c r="J977" s="312"/>
      <c r="K977" s="312"/>
      <c r="L977" s="312"/>
      <c r="M977" s="312"/>
      <c r="N977" s="312"/>
      <c r="O977" s="312"/>
      <c r="P977" s="312"/>
      <c r="Q977" s="312"/>
      <c r="R977" s="312"/>
      <c r="S977" s="312"/>
      <c r="T977" s="312"/>
      <c r="U977" s="312"/>
      <c r="V977" s="312"/>
      <c r="W977" s="312"/>
      <c r="X977" s="312"/>
      <c r="Y977" s="312"/>
      <c r="Z977" s="312"/>
      <c r="AA977" s="312"/>
      <c r="AB977" s="312"/>
      <c r="AC977" s="312"/>
      <c r="AD977" s="312"/>
      <c r="AE977" s="312"/>
      <c r="AF977" s="312"/>
      <c r="AG977" s="312"/>
      <c r="AH977" s="312"/>
      <c r="AI977" s="312"/>
      <c r="AJ977" s="312"/>
      <c r="AK977" s="312"/>
      <c r="AL977" s="312"/>
      <c r="AM977" s="312"/>
      <c r="AN977" s="312"/>
      <c r="AO977" s="312"/>
      <c r="AP977" s="312"/>
      <c r="AQ977" s="312"/>
      <c r="AR977" s="312"/>
      <c r="AS977" s="312"/>
      <c r="AT977" s="312"/>
      <c r="AU977" s="312"/>
      <c r="AV977" s="312"/>
    </row>
    <row r="978" spans="1:48">
      <c r="A978" s="371"/>
      <c r="B978" s="312"/>
      <c r="C978" s="312"/>
      <c r="D978" s="312"/>
      <c r="E978" s="370"/>
      <c r="F978" s="312"/>
      <c r="G978" s="312"/>
      <c r="H978" s="312"/>
      <c r="I978" s="312"/>
      <c r="J978" s="312"/>
      <c r="K978" s="312"/>
      <c r="L978" s="312"/>
      <c r="M978" s="312"/>
      <c r="N978" s="312"/>
      <c r="O978" s="312"/>
      <c r="P978" s="312"/>
      <c r="Q978" s="312"/>
      <c r="R978" s="312"/>
      <c r="S978" s="312"/>
      <c r="T978" s="312"/>
      <c r="U978" s="312"/>
      <c r="V978" s="312"/>
      <c r="W978" s="312"/>
      <c r="X978" s="312"/>
      <c r="Y978" s="312"/>
      <c r="Z978" s="312"/>
      <c r="AA978" s="312"/>
      <c r="AB978" s="312"/>
      <c r="AC978" s="312"/>
      <c r="AD978" s="312"/>
      <c r="AE978" s="312"/>
      <c r="AF978" s="312"/>
      <c r="AG978" s="312"/>
      <c r="AH978" s="312"/>
      <c r="AI978" s="312"/>
      <c r="AJ978" s="312"/>
      <c r="AK978" s="312"/>
      <c r="AL978" s="312"/>
      <c r="AM978" s="312"/>
      <c r="AN978" s="312"/>
      <c r="AO978" s="312"/>
      <c r="AP978" s="312"/>
      <c r="AQ978" s="312"/>
      <c r="AR978" s="312"/>
      <c r="AS978" s="312"/>
      <c r="AT978" s="312"/>
      <c r="AU978" s="312"/>
      <c r="AV978" s="312"/>
    </row>
    <row r="979" spans="1:48">
      <c r="A979" s="371"/>
      <c r="B979" s="312"/>
      <c r="C979" s="312"/>
      <c r="D979" s="312"/>
      <c r="E979" s="370"/>
      <c r="F979" s="312"/>
      <c r="G979" s="312"/>
      <c r="H979" s="312"/>
      <c r="I979" s="312"/>
      <c r="J979" s="312"/>
      <c r="K979" s="312"/>
      <c r="L979" s="312"/>
      <c r="M979" s="312"/>
      <c r="N979" s="312"/>
      <c r="O979" s="312"/>
      <c r="P979" s="312"/>
      <c r="Q979" s="312"/>
      <c r="R979" s="312"/>
      <c r="S979" s="312"/>
      <c r="T979" s="312"/>
      <c r="U979" s="312"/>
      <c r="V979" s="312"/>
      <c r="W979" s="312"/>
      <c r="X979" s="312"/>
      <c r="Y979" s="312"/>
      <c r="Z979" s="312"/>
      <c r="AA979" s="312"/>
      <c r="AB979" s="312"/>
      <c r="AC979" s="312"/>
      <c r="AD979" s="312"/>
      <c r="AE979" s="312"/>
      <c r="AF979" s="312"/>
      <c r="AG979" s="312"/>
      <c r="AH979" s="312"/>
      <c r="AI979" s="312"/>
      <c r="AJ979" s="312"/>
      <c r="AK979" s="312"/>
      <c r="AL979" s="312"/>
      <c r="AM979" s="312"/>
      <c r="AN979" s="312"/>
      <c r="AO979" s="312"/>
      <c r="AP979" s="312"/>
      <c r="AQ979" s="312"/>
      <c r="AR979" s="312"/>
      <c r="AS979" s="312"/>
      <c r="AT979" s="312"/>
      <c r="AU979" s="312"/>
      <c r="AV979" s="312"/>
    </row>
    <row r="980" spans="1:48">
      <c r="A980" s="371"/>
      <c r="B980" s="312"/>
      <c r="C980" s="312"/>
      <c r="D980" s="312"/>
      <c r="E980" s="370"/>
      <c r="F980" s="312"/>
      <c r="G980" s="312"/>
      <c r="H980" s="312"/>
      <c r="I980" s="312"/>
      <c r="J980" s="312"/>
      <c r="K980" s="312"/>
      <c r="L980" s="312"/>
      <c r="M980" s="312"/>
      <c r="N980" s="312"/>
      <c r="O980" s="312"/>
      <c r="P980" s="312"/>
      <c r="Q980" s="312"/>
      <c r="R980" s="312"/>
      <c r="S980" s="312"/>
      <c r="T980" s="312"/>
      <c r="U980" s="312"/>
      <c r="V980" s="312"/>
      <c r="W980" s="312"/>
      <c r="X980" s="312"/>
      <c r="Y980" s="312"/>
      <c r="Z980" s="312"/>
      <c r="AA980" s="312"/>
      <c r="AB980" s="312"/>
      <c r="AC980" s="312"/>
      <c r="AD980" s="312"/>
      <c r="AE980" s="312"/>
      <c r="AF980" s="312"/>
      <c r="AG980" s="312"/>
      <c r="AH980" s="312"/>
      <c r="AI980" s="312"/>
      <c r="AJ980" s="312"/>
      <c r="AK980" s="312"/>
      <c r="AL980" s="312"/>
      <c r="AM980" s="312"/>
      <c r="AN980" s="312"/>
      <c r="AO980" s="312"/>
      <c r="AP980" s="312"/>
      <c r="AQ980" s="312"/>
      <c r="AR980" s="312"/>
      <c r="AS980" s="312"/>
      <c r="AT980" s="312"/>
      <c r="AU980" s="312"/>
      <c r="AV980" s="312"/>
    </row>
    <row r="981" spans="1:48">
      <c r="A981" s="371"/>
      <c r="B981" s="312"/>
      <c r="C981" s="312"/>
      <c r="D981" s="312"/>
      <c r="E981" s="370"/>
      <c r="F981" s="312"/>
      <c r="G981" s="312"/>
      <c r="H981" s="312"/>
      <c r="I981" s="312"/>
      <c r="J981" s="312"/>
      <c r="K981" s="312"/>
      <c r="L981" s="312"/>
      <c r="M981" s="312"/>
      <c r="N981" s="312"/>
      <c r="O981" s="312"/>
      <c r="P981" s="312"/>
      <c r="Q981" s="312"/>
      <c r="R981" s="312"/>
      <c r="S981" s="312"/>
      <c r="T981" s="312"/>
      <c r="U981" s="312"/>
      <c r="V981" s="312"/>
      <c r="W981" s="312"/>
      <c r="X981" s="312"/>
      <c r="Y981" s="312"/>
      <c r="Z981" s="312"/>
      <c r="AA981" s="312"/>
      <c r="AB981" s="312"/>
      <c r="AC981" s="312"/>
      <c r="AD981" s="312"/>
      <c r="AE981" s="312"/>
      <c r="AF981" s="312"/>
      <c r="AG981" s="312"/>
      <c r="AH981" s="312"/>
      <c r="AI981" s="312"/>
      <c r="AJ981" s="312"/>
      <c r="AK981" s="312"/>
      <c r="AL981" s="312"/>
      <c r="AM981" s="312"/>
      <c r="AN981" s="312"/>
      <c r="AO981" s="312"/>
      <c r="AP981" s="312"/>
      <c r="AQ981" s="312"/>
      <c r="AR981" s="312"/>
      <c r="AS981" s="312"/>
      <c r="AT981" s="312"/>
      <c r="AU981" s="312"/>
      <c r="AV981" s="312"/>
    </row>
    <row r="982" spans="1:48">
      <c r="A982" s="371"/>
      <c r="B982" s="312"/>
      <c r="C982" s="312"/>
      <c r="D982" s="312"/>
      <c r="E982" s="370"/>
      <c r="F982" s="312"/>
      <c r="G982" s="312"/>
      <c r="H982" s="312"/>
      <c r="I982" s="312"/>
      <c r="J982" s="312"/>
      <c r="K982" s="312"/>
      <c r="L982" s="312"/>
      <c r="M982" s="312"/>
      <c r="N982" s="312"/>
      <c r="O982" s="312"/>
      <c r="P982" s="312"/>
      <c r="Q982" s="312"/>
      <c r="R982" s="312"/>
      <c r="S982" s="312"/>
      <c r="T982" s="312"/>
      <c r="U982" s="312"/>
      <c r="V982" s="312"/>
      <c r="W982" s="312"/>
      <c r="X982" s="312"/>
      <c r="Y982" s="312"/>
      <c r="Z982" s="312"/>
      <c r="AA982" s="312"/>
      <c r="AB982" s="312"/>
      <c r="AC982" s="312"/>
      <c r="AD982" s="312"/>
      <c r="AE982" s="312"/>
      <c r="AF982" s="312"/>
      <c r="AG982" s="312"/>
      <c r="AH982" s="312"/>
      <c r="AI982" s="312"/>
      <c r="AJ982" s="312"/>
      <c r="AK982" s="312"/>
      <c r="AL982" s="312"/>
      <c r="AM982" s="312"/>
      <c r="AN982" s="312"/>
      <c r="AO982" s="312"/>
      <c r="AP982" s="312"/>
      <c r="AQ982" s="312"/>
      <c r="AR982" s="312"/>
      <c r="AS982" s="312"/>
      <c r="AT982" s="312"/>
      <c r="AU982" s="312"/>
      <c r="AV982" s="312"/>
    </row>
    <row r="983" spans="1:48">
      <c r="A983" s="371"/>
      <c r="B983" s="312"/>
      <c r="C983" s="312"/>
      <c r="D983" s="312"/>
      <c r="E983" s="370"/>
      <c r="F983" s="312"/>
      <c r="G983" s="312"/>
      <c r="H983" s="312"/>
      <c r="I983" s="312"/>
      <c r="J983" s="312"/>
      <c r="K983" s="312"/>
      <c r="L983" s="312"/>
      <c r="M983" s="312"/>
      <c r="N983" s="312"/>
      <c r="O983" s="312"/>
      <c r="P983" s="312"/>
      <c r="Q983" s="312"/>
      <c r="R983" s="312"/>
      <c r="S983" s="312"/>
      <c r="T983" s="312"/>
      <c r="U983" s="312"/>
      <c r="V983" s="312"/>
      <c r="W983" s="312"/>
      <c r="X983" s="312"/>
      <c r="Y983" s="312"/>
      <c r="Z983" s="312"/>
      <c r="AA983" s="312"/>
      <c r="AB983" s="312"/>
      <c r="AC983" s="312"/>
      <c r="AD983" s="312"/>
      <c r="AE983" s="312"/>
      <c r="AF983" s="312"/>
      <c r="AG983" s="312"/>
      <c r="AH983" s="312"/>
      <c r="AI983" s="312"/>
      <c r="AJ983" s="312"/>
      <c r="AK983" s="312"/>
      <c r="AL983" s="312"/>
      <c r="AM983" s="312"/>
      <c r="AN983" s="312"/>
      <c r="AO983" s="312"/>
      <c r="AP983" s="312"/>
      <c r="AQ983" s="312"/>
      <c r="AR983" s="312"/>
      <c r="AS983" s="312"/>
      <c r="AT983" s="312"/>
      <c r="AU983" s="312"/>
      <c r="AV983" s="312"/>
    </row>
    <row r="984" spans="1:48">
      <c r="A984" s="371"/>
      <c r="B984" s="312"/>
      <c r="C984" s="312"/>
      <c r="D984" s="312"/>
      <c r="E984" s="370"/>
      <c r="F984" s="312"/>
      <c r="G984" s="312"/>
      <c r="H984" s="312"/>
      <c r="I984" s="312"/>
      <c r="J984" s="312"/>
      <c r="K984" s="312"/>
      <c r="L984" s="312"/>
      <c r="M984" s="312"/>
      <c r="N984" s="312"/>
      <c r="O984" s="312"/>
      <c r="P984" s="312"/>
      <c r="Q984" s="312"/>
      <c r="R984" s="312"/>
      <c r="S984" s="312"/>
      <c r="T984" s="312"/>
      <c r="U984" s="312"/>
      <c r="V984" s="312"/>
      <c r="W984" s="312"/>
      <c r="X984" s="312"/>
      <c r="Y984" s="312"/>
      <c r="Z984" s="312"/>
      <c r="AA984" s="312"/>
      <c r="AB984" s="312"/>
      <c r="AC984" s="312"/>
      <c r="AD984" s="312"/>
      <c r="AE984" s="312"/>
      <c r="AF984" s="312"/>
      <c r="AG984" s="312"/>
      <c r="AH984" s="312"/>
      <c r="AI984" s="312"/>
      <c r="AJ984" s="312"/>
      <c r="AK984" s="312"/>
      <c r="AL984" s="312"/>
      <c r="AM984" s="312"/>
      <c r="AN984" s="312"/>
      <c r="AO984" s="312"/>
      <c r="AP984" s="312"/>
      <c r="AQ984" s="312"/>
      <c r="AR984" s="312"/>
      <c r="AS984" s="312"/>
      <c r="AT984" s="312"/>
      <c r="AU984" s="312"/>
      <c r="AV984" s="312"/>
    </row>
    <row r="985" spans="1:48">
      <c r="A985" s="371"/>
      <c r="B985" s="312"/>
      <c r="C985" s="312"/>
      <c r="D985" s="312"/>
      <c r="E985" s="370"/>
      <c r="F985" s="312"/>
      <c r="G985" s="312"/>
      <c r="H985" s="312"/>
      <c r="I985" s="312"/>
      <c r="J985" s="312"/>
      <c r="K985" s="312"/>
      <c r="L985" s="312"/>
      <c r="M985" s="312"/>
      <c r="N985" s="312"/>
      <c r="O985" s="312"/>
      <c r="P985" s="312"/>
      <c r="Q985" s="312"/>
      <c r="R985" s="312"/>
      <c r="S985" s="312"/>
      <c r="T985" s="312"/>
      <c r="U985" s="312"/>
      <c r="V985" s="312"/>
      <c r="W985" s="312"/>
      <c r="X985" s="312"/>
      <c r="Y985" s="312"/>
      <c r="Z985" s="312"/>
      <c r="AA985" s="312"/>
      <c r="AB985" s="312"/>
      <c r="AC985" s="312"/>
      <c r="AD985" s="312"/>
      <c r="AE985" s="312"/>
      <c r="AF985" s="312"/>
      <c r="AG985" s="312"/>
      <c r="AH985" s="312"/>
      <c r="AI985" s="312"/>
      <c r="AJ985" s="312"/>
      <c r="AK985" s="312"/>
      <c r="AL985" s="312"/>
      <c r="AM985" s="312"/>
      <c r="AN985" s="312"/>
      <c r="AO985" s="312"/>
      <c r="AP985" s="312"/>
      <c r="AQ985" s="312"/>
      <c r="AR985" s="312"/>
      <c r="AS985" s="312"/>
      <c r="AT985" s="312"/>
      <c r="AU985" s="312"/>
      <c r="AV985" s="312"/>
    </row>
    <row r="986" spans="1:48">
      <c r="A986" s="371"/>
      <c r="B986" s="312"/>
      <c r="C986" s="312"/>
      <c r="D986" s="312"/>
      <c r="E986" s="370"/>
      <c r="F986" s="312"/>
      <c r="G986" s="312"/>
      <c r="H986" s="312"/>
      <c r="I986" s="312"/>
      <c r="J986" s="312"/>
      <c r="K986" s="312"/>
      <c r="L986" s="312"/>
      <c r="M986" s="312"/>
      <c r="N986" s="312"/>
      <c r="O986" s="312"/>
      <c r="P986" s="312"/>
      <c r="Q986" s="312"/>
      <c r="R986" s="312"/>
      <c r="S986" s="312"/>
      <c r="T986" s="312"/>
      <c r="U986" s="312"/>
      <c r="V986" s="312"/>
      <c r="W986" s="312"/>
      <c r="X986" s="312"/>
      <c r="Y986" s="312"/>
      <c r="Z986" s="312"/>
      <c r="AA986" s="312"/>
      <c r="AB986" s="312"/>
      <c r="AC986" s="312"/>
      <c r="AD986" s="312"/>
      <c r="AE986" s="312"/>
      <c r="AF986" s="312"/>
      <c r="AG986" s="312"/>
      <c r="AH986" s="312"/>
      <c r="AI986" s="312"/>
      <c r="AJ986" s="312"/>
      <c r="AK986" s="312"/>
      <c r="AL986" s="312"/>
      <c r="AM986" s="312"/>
      <c r="AN986" s="312"/>
      <c r="AO986" s="312"/>
      <c r="AP986" s="312"/>
      <c r="AQ986" s="312"/>
      <c r="AR986" s="312"/>
      <c r="AS986" s="312"/>
      <c r="AT986" s="312"/>
      <c r="AU986" s="312"/>
      <c r="AV986" s="312"/>
    </row>
    <row r="987" spans="1:48">
      <c r="A987" s="371"/>
      <c r="B987" s="312"/>
      <c r="C987" s="312"/>
      <c r="D987" s="312"/>
      <c r="E987" s="370"/>
      <c r="F987" s="312"/>
      <c r="G987" s="312"/>
      <c r="H987" s="312"/>
      <c r="I987" s="312"/>
      <c r="J987" s="312"/>
      <c r="K987" s="312"/>
      <c r="L987" s="312"/>
      <c r="M987" s="312"/>
      <c r="N987" s="312"/>
      <c r="O987" s="312"/>
      <c r="P987" s="312"/>
      <c r="Q987" s="312"/>
      <c r="R987" s="312"/>
      <c r="S987" s="312"/>
      <c r="T987" s="312"/>
      <c r="U987" s="312"/>
      <c r="V987" s="312"/>
      <c r="W987" s="312"/>
      <c r="X987" s="312"/>
      <c r="Y987" s="312"/>
      <c r="Z987" s="312"/>
      <c r="AA987" s="312"/>
      <c r="AB987" s="312"/>
      <c r="AC987" s="312"/>
      <c r="AD987" s="312"/>
      <c r="AE987" s="312"/>
      <c r="AF987" s="312"/>
      <c r="AG987" s="312"/>
      <c r="AH987" s="312"/>
      <c r="AI987" s="312"/>
      <c r="AJ987" s="312"/>
      <c r="AK987" s="312"/>
      <c r="AL987" s="312"/>
      <c r="AM987" s="312"/>
      <c r="AN987" s="312"/>
      <c r="AO987" s="312"/>
      <c r="AP987" s="312"/>
      <c r="AQ987" s="312"/>
      <c r="AR987" s="312"/>
      <c r="AS987" s="312"/>
      <c r="AT987" s="312"/>
      <c r="AU987" s="312"/>
      <c r="AV987" s="312"/>
    </row>
    <row r="988" spans="1:48">
      <c r="A988" s="371"/>
      <c r="B988" s="312"/>
      <c r="C988" s="312"/>
      <c r="D988" s="312"/>
      <c r="E988" s="370"/>
      <c r="F988" s="312"/>
      <c r="G988" s="312"/>
      <c r="H988" s="312"/>
      <c r="I988" s="312"/>
      <c r="J988" s="312"/>
      <c r="K988" s="312"/>
      <c r="L988" s="312"/>
      <c r="M988" s="312"/>
      <c r="N988" s="312"/>
      <c r="O988" s="312"/>
      <c r="P988" s="312"/>
      <c r="Q988" s="312"/>
      <c r="R988" s="312"/>
      <c r="S988" s="312"/>
      <c r="T988" s="312"/>
      <c r="U988" s="312"/>
      <c r="V988" s="312"/>
      <c r="W988" s="312"/>
      <c r="X988" s="312"/>
      <c r="Y988" s="312"/>
      <c r="Z988" s="312"/>
      <c r="AA988" s="312"/>
      <c r="AB988" s="312"/>
      <c r="AC988" s="312"/>
      <c r="AD988" s="312"/>
      <c r="AE988" s="312"/>
      <c r="AF988" s="312"/>
      <c r="AG988" s="312"/>
      <c r="AH988" s="312"/>
      <c r="AI988" s="312"/>
      <c r="AJ988" s="312"/>
      <c r="AK988" s="312"/>
      <c r="AL988" s="312"/>
      <c r="AM988" s="312"/>
      <c r="AN988" s="312"/>
      <c r="AO988" s="312"/>
      <c r="AP988" s="312"/>
      <c r="AQ988" s="312"/>
      <c r="AR988" s="312"/>
      <c r="AS988" s="312"/>
      <c r="AT988" s="312"/>
      <c r="AU988" s="312"/>
      <c r="AV988" s="312"/>
    </row>
    <row r="989" spans="1:48">
      <c r="A989" s="371"/>
      <c r="B989" s="312"/>
      <c r="C989" s="312"/>
      <c r="D989" s="312"/>
      <c r="E989" s="370"/>
      <c r="F989" s="312"/>
      <c r="G989" s="312"/>
      <c r="H989" s="312"/>
      <c r="I989" s="312"/>
      <c r="J989" s="312"/>
      <c r="K989" s="312"/>
      <c r="L989" s="312"/>
      <c r="M989" s="312"/>
      <c r="N989" s="312"/>
      <c r="O989" s="312"/>
      <c r="P989" s="312"/>
      <c r="Q989" s="312"/>
      <c r="R989" s="312"/>
      <c r="S989" s="312"/>
      <c r="T989" s="312"/>
      <c r="U989" s="312"/>
      <c r="V989" s="312"/>
      <c r="W989" s="312"/>
      <c r="X989" s="312"/>
      <c r="Y989" s="312"/>
      <c r="Z989" s="312"/>
      <c r="AA989" s="312"/>
      <c r="AB989" s="312"/>
      <c r="AC989" s="312"/>
      <c r="AD989" s="312"/>
      <c r="AE989" s="312"/>
      <c r="AF989" s="312"/>
      <c r="AG989" s="312"/>
      <c r="AH989" s="312"/>
      <c r="AI989" s="312"/>
      <c r="AJ989" s="312"/>
      <c r="AK989" s="312"/>
      <c r="AL989" s="312"/>
      <c r="AM989" s="312"/>
      <c r="AN989" s="312"/>
      <c r="AO989" s="312"/>
      <c r="AP989" s="312"/>
      <c r="AQ989" s="312"/>
      <c r="AR989" s="312"/>
      <c r="AS989" s="312"/>
      <c r="AT989" s="312"/>
      <c r="AU989" s="312"/>
      <c r="AV989" s="312"/>
    </row>
    <row r="990" spans="1:48">
      <c r="A990" s="371"/>
      <c r="B990" s="312"/>
      <c r="C990" s="312"/>
      <c r="D990" s="312"/>
      <c r="E990" s="370"/>
      <c r="F990" s="312"/>
      <c r="G990" s="312"/>
      <c r="H990" s="312"/>
      <c r="I990" s="312"/>
      <c r="J990" s="312"/>
      <c r="K990" s="312"/>
      <c r="L990" s="312"/>
      <c r="M990" s="312"/>
      <c r="N990" s="312"/>
      <c r="O990" s="312"/>
      <c r="P990" s="312"/>
      <c r="Q990" s="312"/>
      <c r="R990" s="312"/>
      <c r="S990" s="312"/>
      <c r="T990" s="312"/>
      <c r="U990" s="312"/>
      <c r="V990" s="312"/>
      <c r="W990" s="312"/>
      <c r="X990" s="312"/>
      <c r="Y990" s="312"/>
      <c r="Z990" s="312"/>
      <c r="AA990" s="312"/>
      <c r="AB990" s="312"/>
      <c r="AC990" s="312"/>
      <c r="AD990" s="312"/>
      <c r="AE990" s="312"/>
      <c r="AF990" s="312"/>
      <c r="AG990" s="312"/>
      <c r="AH990" s="312"/>
      <c r="AI990" s="312"/>
      <c r="AJ990" s="312"/>
      <c r="AK990" s="312"/>
      <c r="AL990" s="312"/>
      <c r="AM990" s="312"/>
      <c r="AN990" s="312"/>
      <c r="AO990" s="312"/>
      <c r="AP990" s="312"/>
      <c r="AQ990" s="312"/>
      <c r="AR990" s="312"/>
      <c r="AS990" s="312"/>
      <c r="AT990" s="312"/>
      <c r="AU990" s="312"/>
      <c r="AV990" s="312"/>
    </row>
    <row r="991" spans="1:48">
      <c r="A991" s="371"/>
      <c r="B991" s="312"/>
      <c r="C991" s="312"/>
      <c r="D991" s="312"/>
      <c r="E991" s="370"/>
      <c r="F991" s="312"/>
      <c r="G991" s="312"/>
      <c r="H991" s="312"/>
      <c r="I991" s="312"/>
      <c r="J991" s="312"/>
      <c r="K991" s="312"/>
      <c r="L991" s="312"/>
      <c r="M991" s="312"/>
      <c r="N991" s="312"/>
      <c r="O991" s="312"/>
      <c r="P991" s="312"/>
      <c r="Q991" s="312"/>
      <c r="R991" s="312"/>
      <c r="S991" s="312"/>
      <c r="T991" s="312"/>
      <c r="U991" s="312"/>
      <c r="V991" s="312"/>
      <c r="W991" s="312"/>
      <c r="X991" s="312"/>
      <c r="Y991" s="312"/>
      <c r="Z991" s="312"/>
      <c r="AA991" s="312"/>
      <c r="AB991" s="312"/>
      <c r="AC991" s="312"/>
      <c r="AD991" s="312"/>
      <c r="AE991" s="312"/>
      <c r="AF991" s="312"/>
      <c r="AG991" s="312"/>
      <c r="AH991" s="312"/>
      <c r="AI991" s="312"/>
      <c r="AJ991" s="312"/>
      <c r="AK991" s="312"/>
      <c r="AL991" s="312"/>
      <c r="AM991" s="312"/>
      <c r="AN991" s="312"/>
      <c r="AO991" s="312"/>
      <c r="AP991" s="312"/>
      <c r="AQ991" s="312"/>
      <c r="AR991" s="312"/>
      <c r="AS991" s="312"/>
      <c r="AT991" s="312"/>
      <c r="AU991" s="312"/>
      <c r="AV991" s="312"/>
    </row>
    <row r="992" spans="1:48">
      <c r="A992" s="371"/>
      <c r="B992" s="312"/>
      <c r="C992" s="312"/>
      <c r="D992" s="312"/>
      <c r="E992" s="370"/>
      <c r="F992" s="312"/>
      <c r="G992" s="312"/>
      <c r="H992" s="312"/>
      <c r="I992" s="312"/>
      <c r="J992" s="312"/>
      <c r="K992" s="312"/>
      <c r="L992" s="312"/>
      <c r="M992" s="312"/>
      <c r="N992" s="312"/>
      <c r="O992" s="312"/>
      <c r="P992" s="312"/>
      <c r="Q992" s="312"/>
      <c r="R992" s="312"/>
      <c r="S992" s="312"/>
      <c r="T992" s="312"/>
      <c r="U992" s="312"/>
      <c r="V992" s="312"/>
      <c r="W992" s="312"/>
      <c r="X992" s="312"/>
      <c r="Y992" s="312"/>
      <c r="Z992" s="312"/>
      <c r="AA992" s="312"/>
      <c r="AB992" s="312"/>
      <c r="AC992" s="312"/>
      <c r="AD992" s="312"/>
      <c r="AE992" s="312"/>
      <c r="AF992" s="312"/>
      <c r="AG992" s="312"/>
      <c r="AH992" s="312"/>
      <c r="AI992" s="312"/>
      <c r="AJ992" s="312"/>
      <c r="AK992" s="312"/>
      <c r="AL992" s="312"/>
      <c r="AM992" s="312"/>
      <c r="AN992" s="312"/>
      <c r="AO992" s="312"/>
      <c r="AP992" s="312"/>
      <c r="AQ992" s="312"/>
      <c r="AR992" s="312"/>
      <c r="AS992" s="312"/>
      <c r="AT992" s="312"/>
      <c r="AU992" s="312"/>
      <c r="AV992" s="312"/>
    </row>
    <row r="993" spans="1:48">
      <c r="A993" s="371"/>
      <c r="B993" s="312"/>
      <c r="C993" s="312"/>
      <c r="D993" s="312"/>
      <c r="E993" s="370"/>
      <c r="F993" s="312"/>
      <c r="G993" s="312"/>
      <c r="H993" s="312"/>
      <c r="I993" s="312"/>
      <c r="J993" s="312"/>
      <c r="K993" s="312"/>
      <c r="L993" s="312"/>
      <c r="M993" s="312"/>
      <c r="N993" s="312"/>
      <c r="O993" s="312"/>
      <c r="P993" s="312"/>
      <c r="Q993" s="312"/>
      <c r="R993" s="312"/>
      <c r="S993" s="312"/>
      <c r="T993" s="312"/>
      <c r="U993" s="312"/>
      <c r="V993" s="312"/>
      <c r="W993" s="312"/>
      <c r="X993" s="312"/>
      <c r="Y993" s="312"/>
      <c r="Z993" s="312"/>
      <c r="AA993" s="312"/>
      <c r="AB993" s="312"/>
      <c r="AC993" s="312"/>
      <c r="AD993" s="312"/>
      <c r="AE993" s="312"/>
      <c r="AF993" s="312"/>
      <c r="AG993" s="312"/>
      <c r="AH993" s="312"/>
      <c r="AI993" s="312"/>
      <c r="AJ993" s="312"/>
      <c r="AK993" s="312"/>
      <c r="AL993" s="312"/>
      <c r="AM993" s="312"/>
      <c r="AN993" s="312"/>
      <c r="AO993" s="312"/>
      <c r="AP993" s="312"/>
      <c r="AQ993" s="312"/>
      <c r="AR993" s="312"/>
      <c r="AS993" s="312"/>
      <c r="AT993" s="312"/>
      <c r="AU993" s="312"/>
      <c r="AV993" s="312"/>
    </row>
    <row r="994" spans="1:48">
      <c r="A994" s="371"/>
      <c r="B994" s="312"/>
      <c r="C994" s="312"/>
      <c r="D994" s="312"/>
      <c r="E994" s="370"/>
      <c r="F994" s="312"/>
      <c r="G994" s="312"/>
      <c r="H994" s="312"/>
      <c r="I994" s="312"/>
      <c r="J994" s="312"/>
      <c r="K994" s="312"/>
      <c r="L994" s="312"/>
      <c r="M994" s="312"/>
      <c r="N994" s="312"/>
      <c r="O994" s="312"/>
      <c r="P994" s="312"/>
      <c r="Q994" s="312"/>
      <c r="R994" s="312"/>
      <c r="S994" s="312"/>
      <c r="T994" s="312"/>
      <c r="U994" s="312"/>
      <c r="V994" s="312"/>
      <c r="W994" s="312"/>
      <c r="X994" s="312"/>
      <c r="Y994" s="312"/>
      <c r="Z994" s="312"/>
      <c r="AA994" s="312"/>
      <c r="AB994" s="312"/>
      <c r="AC994" s="312"/>
      <c r="AD994" s="312"/>
      <c r="AE994" s="312"/>
      <c r="AF994" s="312"/>
      <c r="AG994" s="312"/>
      <c r="AH994" s="312"/>
      <c r="AI994" s="312"/>
      <c r="AJ994" s="312"/>
      <c r="AK994" s="312"/>
      <c r="AL994" s="312"/>
      <c r="AM994" s="312"/>
      <c r="AN994" s="312"/>
      <c r="AO994" s="312"/>
      <c r="AP994" s="312"/>
      <c r="AQ994" s="312"/>
      <c r="AR994" s="312"/>
      <c r="AS994" s="312"/>
      <c r="AT994" s="312"/>
      <c r="AU994" s="312"/>
      <c r="AV994" s="312"/>
    </row>
    <row r="995" spans="1:48">
      <c r="A995" s="371"/>
      <c r="B995" s="312"/>
      <c r="C995" s="312"/>
      <c r="D995" s="312"/>
      <c r="E995" s="370"/>
      <c r="F995" s="312"/>
      <c r="G995" s="312"/>
      <c r="H995" s="312"/>
      <c r="I995" s="312"/>
      <c r="J995" s="312"/>
      <c r="K995" s="312"/>
      <c r="L995" s="312"/>
      <c r="M995" s="312"/>
      <c r="N995" s="312"/>
      <c r="O995" s="312"/>
      <c r="P995" s="312"/>
      <c r="Q995" s="312"/>
      <c r="R995" s="312"/>
      <c r="S995" s="312"/>
      <c r="T995" s="312"/>
      <c r="U995" s="312"/>
      <c r="V995" s="312"/>
      <c r="W995" s="312"/>
      <c r="X995" s="312"/>
      <c r="Y995" s="312"/>
      <c r="Z995" s="312"/>
      <c r="AA995" s="312"/>
      <c r="AB995" s="312"/>
      <c r="AC995" s="312"/>
      <c r="AD995" s="312"/>
      <c r="AE995" s="312"/>
      <c r="AF995" s="312"/>
      <c r="AG995" s="312"/>
      <c r="AH995" s="312"/>
      <c r="AI995" s="312"/>
      <c r="AJ995" s="312"/>
      <c r="AK995" s="312"/>
      <c r="AL995" s="312"/>
      <c r="AM995" s="312"/>
      <c r="AN995" s="312"/>
      <c r="AO995" s="312"/>
      <c r="AP995" s="312"/>
      <c r="AQ995" s="312"/>
      <c r="AR995" s="312"/>
      <c r="AS995" s="312"/>
      <c r="AT995" s="312"/>
      <c r="AU995" s="312"/>
      <c r="AV995" s="312"/>
    </row>
    <row r="996" spans="1:48">
      <c r="A996" s="371"/>
      <c r="B996" s="312"/>
      <c r="C996" s="312"/>
      <c r="D996" s="312"/>
      <c r="E996" s="370"/>
      <c r="F996" s="312"/>
      <c r="G996" s="312"/>
      <c r="H996" s="312"/>
      <c r="I996" s="312"/>
      <c r="J996" s="312"/>
      <c r="K996" s="312"/>
      <c r="L996" s="312"/>
      <c r="M996" s="312"/>
      <c r="N996" s="312"/>
      <c r="O996" s="312"/>
      <c r="P996" s="312"/>
      <c r="Q996" s="312"/>
      <c r="R996" s="312"/>
      <c r="S996" s="312"/>
      <c r="T996" s="312"/>
      <c r="U996" s="312"/>
      <c r="V996" s="312"/>
      <c r="W996" s="312"/>
      <c r="X996" s="312"/>
      <c r="Y996" s="312"/>
      <c r="Z996" s="312"/>
      <c r="AA996" s="312"/>
      <c r="AB996" s="312"/>
      <c r="AC996" s="312"/>
      <c r="AD996" s="312"/>
      <c r="AE996" s="312"/>
      <c r="AF996" s="312"/>
      <c r="AG996" s="312"/>
      <c r="AH996" s="312"/>
      <c r="AI996" s="312"/>
      <c r="AJ996" s="312"/>
      <c r="AK996" s="312"/>
      <c r="AL996" s="312"/>
      <c r="AM996" s="312"/>
      <c r="AN996" s="312"/>
      <c r="AO996" s="312"/>
      <c r="AP996" s="312"/>
      <c r="AQ996" s="312"/>
      <c r="AR996" s="312"/>
      <c r="AS996" s="312"/>
      <c r="AT996" s="312"/>
      <c r="AU996" s="312"/>
      <c r="AV996" s="312"/>
    </row>
    <row r="997" spans="1:48">
      <c r="A997" s="371"/>
      <c r="B997" s="312"/>
      <c r="C997" s="312"/>
      <c r="D997" s="312"/>
      <c r="E997" s="370"/>
      <c r="F997" s="312"/>
      <c r="G997" s="312"/>
      <c r="H997" s="312"/>
      <c r="I997" s="312"/>
      <c r="J997" s="312"/>
      <c r="K997" s="312"/>
      <c r="L997" s="312"/>
      <c r="M997" s="312"/>
      <c r="N997" s="312"/>
      <c r="O997" s="312"/>
      <c r="P997" s="312"/>
      <c r="Q997" s="312"/>
      <c r="R997" s="312"/>
      <c r="S997" s="312"/>
      <c r="T997" s="312"/>
      <c r="U997" s="312"/>
      <c r="V997" s="312"/>
      <c r="W997" s="312"/>
      <c r="X997" s="312"/>
      <c r="Y997" s="312"/>
      <c r="Z997" s="312"/>
      <c r="AA997" s="312"/>
      <c r="AB997" s="312"/>
      <c r="AC997" s="312"/>
      <c r="AD997" s="312"/>
      <c r="AE997" s="312"/>
      <c r="AF997" s="312"/>
      <c r="AG997" s="312"/>
      <c r="AH997" s="312"/>
      <c r="AI997" s="312"/>
      <c r="AJ997" s="312"/>
      <c r="AK997" s="312"/>
      <c r="AL997" s="312"/>
      <c r="AM997" s="312"/>
      <c r="AN997" s="312"/>
      <c r="AO997" s="312"/>
      <c r="AP997" s="312"/>
      <c r="AQ997" s="312"/>
      <c r="AR997" s="312"/>
      <c r="AS997" s="312"/>
      <c r="AT997" s="312"/>
      <c r="AU997" s="312"/>
      <c r="AV997" s="312"/>
    </row>
    <row r="998" spans="1:48">
      <c r="A998" s="371"/>
      <c r="B998" s="312"/>
      <c r="C998" s="312"/>
      <c r="D998" s="312"/>
      <c r="E998" s="370"/>
      <c r="F998" s="312"/>
      <c r="G998" s="312"/>
      <c r="H998" s="312"/>
      <c r="I998" s="312"/>
      <c r="J998" s="312"/>
      <c r="K998" s="312"/>
      <c r="L998" s="312"/>
      <c r="M998" s="312"/>
      <c r="N998" s="312"/>
      <c r="O998" s="312"/>
      <c r="P998" s="312"/>
      <c r="Q998" s="312"/>
      <c r="R998" s="312"/>
      <c r="S998" s="312"/>
      <c r="T998" s="312"/>
      <c r="U998" s="312"/>
      <c r="V998" s="312"/>
      <c r="W998" s="312"/>
      <c r="X998" s="312"/>
      <c r="Y998" s="312"/>
      <c r="Z998" s="312"/>
      <c r="AA998" s="312"/>
      <c r="AB998" s="312"/>
      <c r="AC998" s="312"/>
      <c r="AD998" s="312"/>
      <c r="AE998" s="312"/>
      <c r="AF998" s="312"/>
      <c r="AG998" s="312"/>
      <c r="AH998" s="312"/>
      <c r="AI998" s="312"/>
      <c r="AJ998" s="312"/>
      <c r="AK998" s="312"/>
      <c r="AL998" s="312"/>
      <c r="AM998" s="312"/>
      <c r="AN998" s="312"/>
      <c r="AO998" s="312"/>
      <c r="AP998" s="312"/>
      <c r="AQ998" s="312"/>
      <c r="AR998" s="312"/>
      <c r="AS998" s="312"/>
      <c r="AT998" s="312"/>
      <c r="AU998" s="312"/>
      <c r="AV998" s="312"/>
    </row>
    <row r="999" spans="1:48">
      <c r="A999" s="371"/>
      <c r="B999" s="312"/>
      <c r="C999" s="312"/>
      <c r="D999" s="312"/>
      <c r="E999" s="370"/>
      <c r="F999" s="312"/>
      <c r="G999" s="312"/>
      <c r="H999" s="312"/>
      <c r="I999" s="312"/>
      <c r="J999" s="312"/>
      <c r="K999" s="312"/>
      <c r="L999" s="312"/>
      <c r="M999" s="312"/>
      <c r="N999" s="312"/>
      <c r="O999" s="312"/>
      <c r="P999" s="312"/>
      <c r="Q999" s="312"/>
      <c r="R999" s="312"/>
      <c r="S999" s="312"/>
      <c r="T999" s="312"/>
      <c r="U999" s="312"/>
      <c r="V999" s="312"/>
      <c r="W999" s="312"/>
      <c r="X999" s="312"/>
      <c r="Y999" s="312"/>
      <c r="Z999" s="312"/>
      <c r="AA999" s="312"/>
      <c r="AB999" s="312"/>
      <c r="AC999" s="312"/>
      <c r="AD999" s="312"/>
      <c r="AE999" s="312"/>
      <c r="AF999" s="312"/>
      <c r="AG999" s="312"/>
      <c r="AH999" s="312"/>
      <c r="AI999" s="312"/>
      <c r="AJ999" s="312"/>
      <c r="AK999" s="312"/>
      <c r="AL999" s="312"/>
      <c r="AM999" s="312"/>
      <c r="AN999" s="312"/>
      <c r="AO999" s="312"/>
      <c r="AP999" s="312"/>
      <c r="AQ999" s="312"/>
      <c r="AR999" s="312"/>
      <c r="AS999" s="312"/>
      <c r="AT999" s="312"/>
      <c r="AU999" s="312"/>
      <c r="AV999" s="312"/>
    </row>
    <row r="1000" spans="1:48">
      <c r="A1000" s="371"/>
      <c r="B1000" s="312"/>
      <c r="C1000" s="312"/>
      <c r="D1000" s="312"/>
      <c r="E1000" s="370"/>
      <c r="F1000" s="312"/>
      <c r="G1000" s="312"/>
      <c r="H1000" s="312"/>
      <c r="I1000" s="312"/>
      <c r="J1000" s="312"/>
      <c r="K1000" s="312"/>
      <c r="L1000" s="312"/>
      <c r="M1000" s="312"/>
      <c r="N1000" s="312"/>
      <c r="O1000" s="312"/>
      <c r="P1000" s="312"/>
      <c r="Q1000" s="312"/>
      <c r="R1000" s="312"/>
      <c r="S1000" s="312"/>
      <c r="T1000" s="312"/>
      <c r="U1000" s="312"/>
      <c r="V1000" s="312"/>
      <c r="W1000" s="312"/>
      <c r="X1000" s="312"/>
      <c r="Y1000" s="312"/>
      <c r="Z1000" s="312"/>
      <c r="AA1000" s="312"/>
      <c r="AB1000" s="312"/>
      <c r="AC1000" s="312"/>
      <c r="AD1000" s="312"/>
      <c r="AE1000" s="312"/>
      <c r="AF1000" s="312"/>
      <c r="AG1000" s="312"/>
      <c r="AH1000" s="312"/>
      <c r="AI1000" s="312"/>
      <c r="AJ1000" s="312"/>
      <c r="AK1000" s="312"/>
      <c r="AL1000" s="312"/>
      <c r="AM1000" s="312"/>
      <c r="AN1000" s="312"/>
      <c r="AO1000" s="312"/>
      <c r="AP1000" s="312"/>
      <c r="AQ1000" s="312"/>
      <c r="AR1000" s="312"/>
      <c r="AS1000" s="312"/>
      <c r="AT1000" s="312"/>
      <c r="AU1000" s="312"/>
      <c r="AV1000" s="312"/>
    </row>
    <row r="1001" spans="1:48">
      <c r="A1001" s="371"/>
      <c r="B1001" s="312"/>
      <c r="C1001" s="312"/>
      <c r="D1001" s="312"/>
      <c r="E1001" s="370"/>
      <c r="F1001" s="312"/>
      <c r="G1001" s="312"/>
      <c r="H1001" s="312"/>
      <c r="I1001" s="312"/>
      <c r="J1001" s="312"/>
      <c r="K1001" s="312"/>
      <c r="L1001" s="312"/>
      <c r="M1001" s="312"/>
      <c r="N1001" s="312"/>
      <c r="O1001" s="312"/>
      <c r="P1001" s="312"/>
      <c r="Q1001" s="312"/>
      <c r="R1001" s="312"/>
      <c r="S1001" s="312"/>
      <c r="T1001" s="312"/>
      <c r="U1001" s="312"/>
      <c r="V1001" s="312"/>
      <c r="W1001" s="312"/>
      <c r="X1001" s="312"/>
      <c r="Y1001" s="312"/>
      <c r="Z1001" s="312"/>
      <c r="AA1001" s="312"/>
      <c r="AB1001" s="312"/>
      <c r="AC1001" s="312"/>
      <c r="AD1001" s="312"/>
      <c r="AE1001" s="312"/>
      <c r="AF1001" s="312"/>
      <c r="AG1001" s="312"/>
      <c r="AH1001" s="312"/>
      <c r="AI1001" s="312"/>
      <c r="AJ1001" s="312"/>
      <c r="AK1001" s="312"/>
      <c r="AL1001" s="312"/>
      <c r="AM1001" s="312"/>
      <c r="AN1001" s="312"/>
      <c r="AO1001" s="312"/>
      <c r="AP1001" s="312"/>
      <c r="AQ1001" s="312"/>
      <c r="AR1001" s="312"/>
      <c r="AS1001" s="312"/>
      <c r="AT1001" s="312"/>
      <c r="AU1001" s="312"/>
      <c r="AV1001" s="312"/>
    </row>
    <row r="1002" spans="1:48">
      <c r="A1002" s="371"/>
      <c r="B1002" s="312"/>
      <c r="C1002" s="312"/>
      <c r="D1002" s="312"/>
      <c r="E1002" s="370"/>
      <c r="F1002" s="312"/>
      <c r="G1002" s="312"/>
      <c r="H1002" s="312"/>
      <c r="I1002" s="312"/>
      <c r="J1002" s="312"/>
      <c r="K1002" s="312"/>
      <c r="L1002" s="312"/>
      <c r="M1002" s="312"/>
      <c r="N1002" s="312"/>
      <c r="O1002" s="312"/>
      <c r="P1002" s="312"/>
      <c r="Q1002" s="312"/>
      <c r="R1002" s="312"/>
      <c r="S1002" s="312"/>
      <c r="T1002" s="312"/>
      <c r="U1002" s="312"/>
      <c r="V1002" s="312"/>
      <c r="W1002" s="312"/>
      <c r="X1002" s="312"/>
      <c r="Y1002" s="312"/>
      <c r="Z1002" s="312"/>
      <c r="AA1002" s="312"/>
      <c r="AB1002" s="312"/>
      <c r="AC1002" s="312"/>
      <c r="AD1002" s="312"/>
      <c r="AE1002" s="312"/>
      <c r="AF1002" s="312"/>
      <c r="AG1002" s="312"/>
      <c r="AH1002" s="312"/>
      <c r="AI1002" s="312"/>
      <c r="AJ1002" s="312"/>
      <c r="AK1002" s="312"/>
      <c r="AL1002" s="312"/>
      <c r="AM1002" s="312"/>
      <c r="AN1002" s="312"/>
      <c r="AO1002" s="312"/>
      <c r="AP1002" s="312"/>
      <c r="AQ1002" s="312"/>
      <c r="AR1002" s="312"/>
      <c r="AS1002" s="312"/>
      <c r="AT1002" s="312"/>
      <c r="AU1002" s="312"/>
      <c r="AV1002" s="312"/>
    </row>
    <row r="1003" spans="1:48">
      <c r="A1003" s="371"/>
      <c r="B1003" s="312"/>
      <c r="C1003" s="312"/>
      <c r="D1003" s="312"/>
      <c r="E1003" s="370"/>
      <c r="F1003" s="312"/>
      <c r="G1003" s="312"/>
      <c r="H1003" s="312"/>
      <c r="I1003" s="312"/>
      <c r="J1003" s="312"/>
      <c r="K1003" s="312"/>
      <c r="L1003" s="312"/>
      <c r="M1003" s="312"/>
      <c r="N1003" s="312"/>
      <c r="O1003" s="312"/>
      <c r="P1003" s="312"/>
      <c r="Q1003" s="312"/>
      <c r="R1003" s="312"/>
      <c r="S1003" s="312"/>
      <c r="T1003" s="312"/>
      <c r="U1003" s="312"/>
      <c r="V1003" s="312"/>
      <c r="W1003" s="312"/>
      <c r="X1003" s="312"/>
      <c r="Y1003" s="312"/>
      <c r="Z1003" s="312"/>
      <c r="AA1003" s="312"/>
      <c r="AB1003" s="312"/>
      <c r="AC1003" s="312"/>
      <c r="AD1003" s="312"/>
      <c r="AE1003" s="312"/>
      <c r="AF1003" s="312"/>
      <c r="AG1003" s="312"/>
      <c r="AH1003" s="312"/>
      <c r="AI1003" s="312"/>
      <c r="AJ1003" s="312"/>
      <c r="AK1003" s="312"/>
      <c r="AL1003" s="312"/>
      <c r="AM1003" s="312"/>
      <c r="AN1003" s="312"/>
      <c r="AO1003" s="312"/>
      <c r="AP1003" s="312"/>
      <c r="AQ1003" s="312"/>
      <c r="AR1003" s="312"/>
      <c r="AS1003" s="312"/>
      <c r="AT1003" s="312"/>
      <c r="AU1003" s="312"/>
      <c r="AV1003" s="312"/>
    </row>
    <row r="1004" spans="1:48">
      <c r="A1004" s="371"/>
      <c r="B1004" s="312"/>
      <c r="C1004" s="312"/>
      <c r="D1004" s="312"/>
      <c r="E1004" s="370"/>
      <c r="F1004" s="312"/>
      <c r="G1004" s="312"/>
      <c r="H1004" s="312"/>
      <c r="I1004" s="312"/>
      <c r="J1004" s="312"/>
      <c r="K1004" s="312"/>
      <c r="L1004" s="312"/>
      <c r="M1004" s="312"/>
      <c r="N1004" s="312"/>
      <c r="O1004" s="312"/>
      <c r="P1004" s="312"/>
      <c r="Q1004" s="312"/>
      <c r="R1004" s="312"/>
      <c r="S1004" s="312"/>
      <c r="T1004" s="312"/>
      <c r="U1004" s="312"/>
      <c r="V1004" s="312"/>
      <c r="W1004" s="312"/>
      <c r="X1004" s="312"/>
      <c r="Y1004" s="312"/>
      <c r="Z1004" s="312"/>
      <c r="AA1004" s="312"/>
      <c r="AB1004" s="312"/>
      <c r="AC1004" s="312"/>
      <c r="AD1004" s="312"/>
      <c r="AE1004" s="312"/>
      <c r="AF1004" s="312"/>
      <c r="AG1004" s="312"/>
      <c r="AH1004" s="312"/>
      <c r="AI1004" s="312"/>
      <c r="AJ1004" s="312"/>
      <c r="AK1004" s="312"/>
      <c r="AL1004" s="312"/>
      <c r="AM1004" s="312"/>
      <c r="AN1004" s="312"/>
      <c r="AO1004" s="312"/>
      <c r="AP1004" s="312"/>
      <c r="AQ1004" s="312"/>
      <c r="AR1004" s="312"/>
      <c r="AS1004" s="312"/>
      <c r="AT1004" s="312"/>
      <c r="AU1004" s="312"/>
      <c r="AV1004" s="312"/>
    </row>
    <row r="1005" spans="1:48">
      <c r="A1005" s="371"/>
      <c r="B1005" s="312"/>
      <c r="C1005" s="312"/>
      <c r="D1005" s="312"/>
      <c r="E1005" s="370"/>
      <c r="F1005" s="312"/>
      <c r="G1005" s="312"/>
      <c r="H1005" s="312"/>
      <c r="I1005" s="312"/>
      <c r="J1005" s="312"/>
      <c r="K1005" s="312"/>
      <c r="L1005" s="312"/>
      <c r="M1005" s="312"/>
      <c r="N1005" s="312"/>
      <c r="O1005" s="312"/>
      <c r="P1005" s="312"/>
      <c r="Q1005" s="312"/>
      <c r="R1005" s="312"/>
      <c r="S1005" s="312"/>
      <c r="T1005" s="312"/>
      <c r="U1005" s="312"/>
      <c r="V1005" s="312"/>
      <c r="W1005" s="312"/>
      <c r="X1005" s="312"/>
      <c r="Y1005" s="312"/>
      <c r="Z1005" s="312"/>
      <c r="AA1005" s="312"/>
      <c r="AB1005" s="312"/>
      <c r="AC1005" s="312"/>
      <c r="AD1005" s="312"/>
      <c r="AE1005" s="312"/>
      <c r="AF1005" s="312"/>
      <c r="AG1005" s="312"/>
      <c r="AH1005" s="312"/>
      <c r="AI1005" s="312"/>
      <c r="AJ1005" s="312"/>
      <c r="AK1005" s="312"/>
      <c r="AL1005" s="312"/>
      <c r="AM1005" s="312"/>
      <c r="AN1005" s="312"/>
      <c r="AO1005" s="312"/>
      <c r="AP1005" s="312"/>
      <c r="AQ1005" s="312"/>
      <c r="AR1005" s="312"/>
      <c r="AS1005" s="312"/>
      <c r="AT1005" s="312"/>
      <c r="AU1005" s="312"/>
      <c r="AV1005" s="312"/>
    </row>
    <row r="1006" spans="1:48">
      <c r="A1006" s="371"/>
      <c r="B1006" s="312"/>
      <c r="C1006" s="312"/>
      <c r="D1006" s="312"/>
      <c r="E1006" s="370"/>
      <c r="F1006" s="312"/>
      <c r="G1006" s="312"/>
      <c r="H1006" s="312"/>
      <c r="I1006" s="312"/>
      <c r="J1006" s="312"/>
      <c r="K1006" s="312"/>
      <c r="L1006" s="312"/>
      <c r="M1006" s="312"/>
      <c r="N1006" s="312"/>
      <c r="O1006" s="312"/>
      <c r="P1006" s="312"/>
      <c r="Q1006" s="312"/>
      <c r="R1006" s="312"/>
      <c r="S1006" s="312"/>
      <c r="T1006" s="312"/>
      <c r="U1006" s="312"/>
      <c r="V1006" s="312"/>
      <c r="W1006" s="312"/>
      <c r="X1006" s="312"/>
      <c r="Y1006" s="312"/>
      <c r="Z1006" s="312"/>
      <c r="AA1006" s="312"/>
      <c r="AB1006" s="312"/>
      <c r="AC1006" s="312"/>
      <c r="AD1006" s="312"/>
      <c r="AE1006" s="312"/>
      <c r="AF1006" s="312"/>
      <c r="AG1006" s="312"/>
      <c r="AH1006" s="312"/>
      <c r="AI1006" s="312"/>
      <c r="AJ1006" s="312"/>
      <c r="AK1006" s="312"/>
      <c r="AL1006" s="312"/>
      <c r="AM1006" s="312"/>
      <c r="AN1006" s="312"/>
      <c r="AO1006" s="312"/>
      <c r="AP1006" s="312"/>
      <c r="AQ1006" s="312"/>
      <c r="AR1006" s="312"/>
      <c r="AS1006" s="312"/>
      <c r="AT1006" s="312"/>
      <c r="AU1006" s="312"/>
      <c r="AV1006" s="312"/>
    </row>
    <row r="1007" spans="1:48">
      <c r="A1007" s="371"/>
      <c r="B1007" s="312"/>
      <c r="C1007" s="312"/>
      <c r="D1007" s="312"/>
      <c r="E1007" s="370"/>
      <c r="F1007" s="312"/>
      <c r="G1007" s="312"/>
      <c r="H1007" s="312"/>
      <c r="I1007" s="312"/>
      <c r="J1007" s="312"/>
      <c r="K1007" s="312"/>
      <c r="L1007" s="312"/>
      <c r="M1007" s="312"/>
      <c r="N1007" s="312"/>
      <c r="O1007" s="312"/>
      <c r="P1007" s="312"/>
      <c r="Q1007" s="312"/>
      <c r="R1007" s="312"/>
      <c r="S1007" s="312"/>
      <c r="T1007" s="312"/>
      <c r="U1007" s="312"/>
      <c r="V1007" s="312"/>
      <c r="W1007" s="312"/>
      <c r="X1007" s="312"/>
      <c r="Y1007" s="312"/>
      <c r="Z1007" s="312"/>
      <c r="AA1007" s="312"/>
      <c r="AB1007" s="312"/>
      <c r="AC1007" s="312"/>
      <c r="AD1007" s="312"/>
      <c r="AE1007" s="312"/>
      <c r="AF1007" s="312"/>
      <c r="AG1007" s="312"/>
      <c r="AH1007" s="312"/>
      <c r="AI1007" s="312"/>
      <c r="AJ1007" s="312"/>
      <c r="AK1007" s="312"/>
      <c r="AL1007" s="312"/>
      <c r="AM1007" s="312"/>
      <c r="AN1007" s="312"/>
      <c r="AO1007" s="312"/>
      <c r="AP1007" s="312"/>
      <c r="AQ1007" s="312"/>
      <c r="AR1007" s="312"/>
      <c r="AS1007" s="312"/>
      <c r="AT1007" s="312"/>
      <c r="AU1007" s="312"/>
      <c r="AV1007" s="312"/>
    </row>
    <row r="1008" spans="1:48">
      <c r="A1008" s="371"/>
      <c r="B1008" s="312"/>
      <c r="C1008" s="312"/>
      <c r="D1008" s="312"/>
      <c r="E1008" s="370"/>
      <c r="F1008" s="312"/>
      <c r="G1008" s="312"/>
      <c r="H1008" s="312"/>
      <c r="I1008" s="312"/>
      <c r="J1008" s="312"/>
      <c r="K1008" s="312"/>
      <c r="L1008" s="312"/>
      <c r="M1008" s="312"/>
      <c r="N1008" s="312"/>
      <c r="O1008" s="312"/>
      <c r="P1008" s="312"/>
      <c r="Q1008" s="312"/>
      <c r="R1008" s="312"/>
      <c r="S1008" s="312"/>
      <c r="T1008" s="312"/>
      <c r="U1008" s="312"/>
      <c r="V1008" s="312"/>
      <c r="W1008" s="312"/>
      <c r="X1008" s="312"/>
      <c r="Y1008" s="312"/>
      <c r="Z1008" s="312"/>
      <c r="AA1008" s="312"/>
      <c r="AB1008" s="312"/>
      <c r="AC1008" s="312"/>
      <c r="AD1008" s="312"/>
      <c r="AE1008" s="312"/>
      <c r="AF1008" s="312"/>
      <c r="AG1008" s="312"/>
      <c r="AH1008" s="312"/>
      <c r="AI1008" s="312"/>
      <c r="AJ1008" s="312"/>
      <c r="AK1008" s="312"/>
      <c r="AL1008" s="312"/>
      <c r="AM1008" s="312"/>
      <c r="AN1008" s="312"/>
      <c r="AO1008" s="312"/>
      <c r="AP1008" s="312"/>
      <c r="AQ1008" s="312"/>
      <c r="AR1008" s="312"/>
      <c r="AS1008" s="312"/>
      <c r="AT1008" s="312"/>
      <c r="AU1008" s="312"/>
      <c r="AV1008" s="312"/>
    </row>
    <row r="1009" spans="1:48">
      <c r="A1009" s="371"/>
      <c r="B1009" s="312"/>
      <c r="C1009" s="312"/>
      <c r="D1009" s="312"/>
      <c r="E1009" s="370"/>
      <c r="F1009" s="312"/>
      <c r="G1009" s="312"/>
      <c r="H1009" s="312"/>
      <c r="I1009" s="312"/>
      <c r="J1009" s="312"/>
      <c r="K1009" s="312"/>
      <c r="L1009" s="312"/>
      <c r="M1009" s="312"/>
      <c r="N1009" s="312"/>
      <c r="O1009" s="312"/>
      <c r="P1009" s="312"/>
      <c r="Q1009" s="312"/>
      <c r="R1009" s="312"/>
      <c r="S1009" s="312"/>
      <c r="T1009" s="312"/>
      <c r="U1009" s="312"/>
      <c r="V1009" s="312"/>
      <c r="W1009" s="312"/>
      <c r="X1009" s="312"/>
      <c r="Y1009" s="312"/>
      <c r="Z1009" s="312"/>
      <c r="AA1009" s="312"/>
      <c r="AB1009" s="312"/>
      <c r="AC1009" s="312"/>
      <c r="AD1009" s="312"/>
      <c r="AE1009" s="312"/>
      <c r="AF1009" s="312"/>
      <c r="AG1009" s="312"/>
      <c r="AH1009" s="312"/>
      <c r="AI1009" s="312"/>
      <c r="AJ1009" s="312"/>
      <c r="AK1009" s="312"/>
      <c r="AL1009" s="312"/>
      <c r="AM1009" s="312"/>
      <c r="AN1009" s="312"/>
      <c r="AO1009" s="312"/>
      <c r="AP1009" s="312"/>
      <c r="AQ1009" s="312"/>
      <c r="AR1009" s="312"/>
      <c r="AS1009" s="312"/>
      <c r="AT1009" s="312"/>
      <c r="AU1009" s="312"/>
      <c r="AV1009" s="312"/>
    </row>
    <row r="1010" spans="1:48">
      <c r="A1010" s="371"/>
      <c r="B1010" s="312"/>
      <c r="C1010" s="312"/>
      <c r="D1010" s="312"/>
      <c r="E1010" s="370"/>
      <c r="F1010" s="312"/>
      <c r="G1010" s="312"/>
      <c r="H1010" s="312"/>
      <c r="I1010" s="312"/>
      <c r="J1010" s="312"/>
      <c r="K1010" s="312"/>
      <c r="L1010" s="312"/>
      <c r="M1010" s="312"/>
      <c r="N1010" s="312"/>
      <c r="O1010" s="312"/>
      <c r="P1010" s="312"/>
      <c r="Q1010" s="312"/>
      <c r="R1010" s="312"/>
      <c r="S1010" s="312"/>
      <c r="T1010" s="312"/>
      <c r="U1010" s="312"/>
      <c r="V1010" s="312"/>
      <c r="W1010" s="312"/>
      <c r="X1010" s="312"/>
      <c r="Y1010" s="312"/>
      <c r="Z1010" s="312"/>
      <c r="AA1010" s="312"/>
      <c r="AB1010" s="312"/>
      <c r="AC1010" s="312"/>
      <c r="AD1010" s="312"/>
      <c r="AE1010" s="312"/>
      <c r="AF1010" s="312"/>
      <c r="AG1010" s="312"/>
      <c r="AH1010" s="312"/>
      <c r="AI1010" s="312"/>
      <c r="AJ1010" s="312"/>
      <c r="AK1010" s="312"/>
      <c r="AL1010" s="312"/>
      <c r="AM1010" s="312"/>
      <c r="AN1010" s="312"/>
      <c r="AO1010" s="312"/>
      <c r="AP1010" s="312"/>
      <c r="AQ1010" s="312"/>
      <c r="AR1010" s="312"/>
      <c r="AS1010" s="312"/>
      <c r="AT1010" s="312"/>
      <c r="AU1010" s="312"/>
      <c r="AV1010" s="312"/>
    </row>
    <row r="1011" spans="1:48">
      <c r="A1011" s="371"/>
      <c r="B1011" s="312"/>
      <c r="C1011" s="312"/>
      <c r="D1011" s="312"/>
      <c r="E1011" s="370"/>
      <c r="F1011" s="312"/>
      <c r="G1011" s="312"/>
      <c r="H1011" s="312"/>
      <c r="I1011" s="312"/>
      <c r="J1011" s="312"/>
      <c r="K1011" s="312"/>
      <c r="L1011" s="312"/>
      <c r="M1011" s="312"/>
      <c r="N1011" s="312"/>
      <c r="O1011" s="312"/>
      <c r="P1011" s="312"/>
      <c r="Q1011" s="312"/>
      <c r="R1011" s="312"/>
      <c r="S1011" s="312"/>
      <c r="T1011" s="312"/>
      <c r="U1011" s="312"/>
      <c r="V1011" s="312"/>
      <c r="W1011" s="312"/>
      <c r="X1011" s="312"/>
      <c r="Y1011" s="312"/>
      <c r="Z1011" s="312"/>
      <c r="AA1011" s="312"/>
      <c r="AB1011" s="312"/>
      <c r="AC1011" s="312"/>
      <c r="AD1011" s="312"/>
      <c r="AE1011" s="312"/>
      <c r="AF1011" s="312"/>
      <c r="AG1011" s="312"/>
      <c r="AH1011" s="312"/>
      <c r="AI1011" s="312"/>
      <c r="AJ1011" s="312"/>
      <c r="AK1011" s="312"/>
      <c r="AL1011" s="312"/>
      <c r="AM1011" s="312"/>
      <c r="AN1011" s="312"/>
      <c r="AO1011" s="312"/>
      <c r="AP1011" s="312"/>
      <c r="AQ1011" s="312"/>
      <c r="AR1011" s="312"/>
      <c r="AS1011" s="312"/>
      <c r="AT1011" s="312"/>
      <c r="AU1011" s="312"/>
      <c r="AV1011" s="312"/>
    </row>
    <row r="1012" spans="1:48">
      <c r="A1012" s="371"/>
      <c r="B1012" s="312"/>
      <c r="C1012" s="312"/>
      <c r="D1012" s="312"/>
      <c r="E1012" s="370"/>
      <c r="F1012" s="312"/>
      <c r="G1012" s="312"/>
      <c r="H1012" s="312"/>
      <c r="I1012" s="312"/>
      <c r="J1012" s="312"/>
      <c r="K1012" s="312"/>
      <c r="L1012" s="312"/>
      <c r="M1012" s="312"/>
      <c r="N1012" s="312"/>
      <c r="O1012" s="312"/>
      <c r="P1012" s="312"/>
      <c r="Q1012" s="312"/>
      <c r="R1012" s="312"/>
      <c r="S1012" s="312"/>
      <c r="T1012" s="312"/>
      <c r="U1012" s="312"/>
      <c r="V1012" s="312"/>
      <c r="W1012" s="312"/>
      <c r="X1012" s="312"/>
      <c r="Y1012" s="312"/>
      <c r="Z1012" s="312"/>
      <c r="AA1012" s="312"/>
      <c r="AB1012" s="312"/>
      <c r="AC1012" s="312"/>
      <c r="AD1012" s="312"/>
      <c r="AE1012" s="312"/>
      <c r="AF1012" s="312"/>
      <c r="AG1012" s="312"/>
      <c r="AH1012" s="312"/>
      <c r="AI1012" s="312"/>
      <c r="AJ1012" s="312"/>
      <c r="AK1012" s="312"/>
      <c r="AL1012" s="312"/>
      <c r="AM1012" s="312"/>
      <c r="AN1012" s="312"/>
      <c r="AO1012" s="312"/>
      <c r="AP1012" s="312"/>
      <c r="AQ1012" s="312"/>
      <c r="AR1012" s="312"/>
      <c r="AS1012" s="312"/>
      <c r="AT1012" s="312"/>
      <c r="AU1012" s="312"/>
      <c r="AV1012" s="312"/>
    </row>
    <row r="1013" spans="1:48">
      <c r="A1013" s="371"/>
      <c r="B1013" s="312"/>
      <c r="C1013" s="312"/>
      <c r="D1013" s="312"/>
      <c r="E1013" s="370"/>
      <c r="F1013" s="312"/>
      <c r="G1013" s="312"/>
      <c r="H1013" s="312"/>
      <c r="I1013" s="312"/>
      <c r="J1013" s="312"/>
      <c r="K1013" s="312"/>
      <c r="L1013" s="312"/>
      <c r="M1013" s="312"/>
      <c r="N1013" s="312"/>
      <c r="O1013" s="312"/>
      <c r="P1013" s="312"/>
      <c r="Q1013" s="312"/>
      <c r="R1013" s="312"/>
      <c r="S1013" s="312"/>
      <c r="T1013" s="312"/>
      <c r="U1013" s="312"/>
      <c r="V1013" s="312"/>
      <c r="W1013" s="312"/>
      <c r="X1013" s="312"/>
      <c r="Y1013" s="312"/>
      <c r="Z1013" s="312"/>
      <c r="AA1013" s="312"/>
      <c r="AB1013" s="312"/>
      <c r="AC1013" s="312"/>
      <c r="AD1013" s="312"/>
      <c r="AE1013" s="312"/>
      <c r="AF1013" s="312"/>
      <c r="AG1013" s="312"/>
      <c r="AH1013" s="312"/>
      <c r="AI1013" s="312"/>
      <c r="AJ1013" s="312"/>
      <c r="AK1013" s="312"/>
      <c r="AL1013" s="312"/>
      <c r="AM1013" s="312"/>
      <c r="AN1013" s="312"/>
      <c r="AO1013" s="312"/>
      <c r="AP1013" s="312"/>
      <c r="AQ1013" s="312"/>
      <c r="AR1013" s="312"/>
      <c r="AS1013" s="312"/>
      <c r="AT1013" s="312"/>
      <c r="AU1013" s="312"/>
      <c r="AV1013" s="312"/>
    </row>
    <row r="1014" spans="1:48">
      <c r="A1014" s="371"/>
      <c r="B1014" s="312"/>
      <c r="C1014" s="312"/>
      <c r="D1014" s="312"/>
      <c r="E1014" s="370"/>
      <c r="F1014" s="312"/>
      <c r="G1014" s="312"/>
      <c r="H1014" s="312"/>
      <c r="I1014" s="312"/>
      <c r="J1014" s="312"/>
      <c r="K1014" s="312"/>
      <c r="L1014" s="312"/>
      <c r="M1014" s="312"/>
      <c r="N1014" s="312"/>
      <c r="O1014" s="312"/>
      <c r="P1014" s="312"/>
      <c r="Q1014" s="312"/>
      <c r="R1014" s="312"/>
      <c r="S1014" s="312"/>
      <c r="T1014" s="312"/>
      <c r="U1014" s="312"/>
      <c r="V1014" s="312"/>
      <c r="W1014" s="312"/>
      <c r="X1014" s="312"/>
      <c r="Y1014" s="312"/>
      <c r="Z1014" s="312"/>
      <c r="AA1014" s="312"/>
      <c r="AB1014" s="312"/>
      <c r="AC1014" s="312"/>
      <c r="AD1014" s="312"/>
      <c r="AE1014" s="312"/>
      <c r="AF1014" s="312"/>
      <c r="AG1014" s="312"/>
      <c r="AH1014" s="312"/>
      <c r="AI1014" s="312"/>
      <c r="AJ1014" s="312"/>
      <c r="AK1014" s="312"/>
      <c r="AL1014" s="312"/>
      <c r="AM1014" s="312"/>
      <c r="AN1014" s="312"/>
      <c r="AO1014" s="312"/>
      <c r="AP1014" s="312"/>
      <c r="AQ1014" s="312"/>
      <c r="AR1014" s="312"/>
      <c r="AS1014" s="312"/>
      <c r="AT1014" s="312"/>
      <c r="AU1014" s="312"/>
      <c r="AV1014" s="312"/>
    </row>
    <row r="1015" spans="1:48">
      <c r="A1015" s="371"/>
      <c r="B1015" s="312"/>
      <c r="C1015" s="312"/>
      <c r="D1015" s="312"/>
      <c r="E1015" s="370"/>
      <c r="F1015" s="312"/>
      <c r="G1015" s="312"/>
      <c r="H1015" s="312"/>
      <c r="I1015" s="312"/>
      <c r="J1015" s="312"/>
      <c r="K1015" s="312"/>
      <c r="L1015" s="312"/>
      <c r="M1015" s="312"/>
      <c r="N1015" s="312"/>
      <c r="O1015" s="312"/>
      <c r="P1015" s="312"/>
      <c r="Q1015" s="312"/>
      <c r="R1015" s="312"/>
      <c r="S1015" s="312"/>
      <c r="T1015" s="312"/>
      <c r="U1015" s="312"/>
      <c r="V1015" s="312"/>
      <c r="W1015" s="312"/>
      <c r="X1015" s="312"/>
      <c r="Y1015" s="312"/>
      <c r="Z1015" s="312"/>
      <c r="AA1015" s="312"/>
      <c r="AB1015" s="312"/>
      <c r="AC1015" s="312"/>
      <c r="AD1015" s="312"/>
      <c r="AE1015" s="312"/>
      <c r="AF1015" s="312"/>
      <c r="AG1015" s="312"/>
      <c r="AH1015" s="312"/>
      <c r="AI1015" s="312"/>
      <c r="AJ1015" s="312"/>
      <c r="AK1015" s="312"/>
      <c r="AL1015" s="312"/>
      <c r="AM1015" s="312"/>
      <c r="AN1015" s="312"/>
      <c r="AO1015" s="312"/>
      <c r="AP1015" s="312"/>
      <c r="AQ1015" s="312"/>
      <c r="AR1015" s="312"/>
      <c r="AS1015" s="312"/>
      <c r="AT1015" s="312"/>
      <c r="AU1015" s="312"/>
      <c r="AV1015" s="312"/>
    </row>
    <row r="1016" spans="1:48">
      <c r="A1016" s="371"/>
      <c r="B1016" s="312"/>
      <c r="C1016" s="312"/>
      <c r="D1016" s="312"/>
      <c r="E1016" s="370"/>
      <c r="F1016" s="312"/>
      <c r="G1016" s="312"/>
      <c r="H1016" s="312"/>
      <c r="I1016" s="312"/>
      <c r="J1016" s="312"/>
      <c r="K1016" s="312"/>
      <c r="L1016" s="312"/>
      <c r="M1016" s="312"/>
      <c r="N1016" s="312"/>
      <c r="O1016" s="312"/>
      <c r="P1016" s="312"/>
      <c r="Q1016" s="312"/>
      <c r="R1016" s="312"/>
      <c r="S1016" s="312"/>
      <c r="T1016" s="312"/>
      <c r="U1016" s="312"/>
      <c r="V1016" s="312"/>
      <c r="W1016" s="312"/>
      <c r="X1016" s="312"/>
      <c r="Y1016" s="312"/>
      <c r="Z1016" s="312"/>
      <c r="AA1016" s="312"/>
      <c r="AB1016" s="312"/>
      <c r="AC1016" s="312"/>
      <c r="AD1016" s="312"/>
      <c r="AE1016" s="312"/>
      <c r="AF1016" s="312"/>
      <c r="AG1016" s="312"/>
      <c r="AH1016" s="312"/>
      <c r="AI1016" s="312"/>
      <c r="AJ1016" s="312"/>
      <c r="AK1016" s="312"/>
      <c r="AL1016" s="312"/>
      <c r="AM1016" s="312"/>
      <c r="AN1016" s="312"/>
      <c r="AO1016" s="312"/>
      <c r="AP1016" s="312"/>
      <c r="AQ1016" s="312"/>
      <c r="AR1016" s="312"/>
      <c r="AS1016" s="312"/>
      <c r="AT1016" s="312"/>
      <c r="AU1016" s="312"/>
      <c r="AV1016" s="312"/>
    </row>
    <row r="1017" spans="1:48">
      <c r="A1017" s="371"/>
      <c r="B1017" s="312"/>
      <c r="C1017" s="312"/>
      <c r="D1017" s="312"/>
      <c r="E1017" s="370"/>
      <c r="F1017" s="312"/>
      <c r="G1017" s="312"/>
      <c r="H1017" s="312"/>
      <c r="I1017" s="312"/>
      <c r="J1017" s="312"/>
      <c r="K1017" s="312"/>
      <c r="L1017" s="312"/>
      <c r="M1017" s="312"/>
      <c r="N1017" s="312"/>
      <c r="O1017" s="312"/>
      <c r="P1017" s="312"/>
      <c r="Q1017" s="312"/>
      <c r="R1017" s="312"/>
      <c r="S1017" s="312"/>
      <c r="T1017" s="312"/>
      <c r="U1017" s="312"/>
      <c r="V1017" s="312"/>
      <c r="W1017" s="312"/>
      <c r="X1017" s="312"/>
      <c r="Y1017" s="312"/>
      <c r="Z1017" s="312"/>
      <c r="AA1017" s="312"/>
      <c r="AB1017" s="312"/>
      <c r="AC1017" s="312"/>
      <c r="AD1017" s="312"/>
      <c r="AE1017" s="312"/>
      <c r="AF1017" s="312"/>
      <c r="AG1017" s="312"/>
      <c r="AH1017" s="312"/>
      <c r="AI1017" s="312"/>
      <c r="AJ1017" s="312"/>
      <c r="AK1017" s="312"/>
      <c r="AL1017" s="312"/>
      <c r="AM1017" s="312"/>
      <c r="AN1017" s="312"/>
      <c r="AO1017" s="312"/>
      <c r="AP1017" s="312"/>
      <c r="AQ1017" s="312"/>
      <c r="AR1017" s="312"/>
      <c r="AS1017" s="312"/>
      <c r="AT1017" s="312"/>
      <c r="AU1017" s="312"/>
      <c r="AV1017" s="312"/>
    </row>
    <row r="1018" spans="1:48">
      <c r="A1018" s="371"/>
      <c r="B1018" s="312"/>
      <c r="C1018" s="312"/>
      <c r="D1018" s="312"/>
      <c r="E1018" s="370"/>
      <c r="F1018" s="312"/>
      <c r="G1018" s="312"/>
      <c r="H1018" s="312"/>
      <c r="I1018" s="312"/>
      <c r="J1018" s="312"/>
      <c r="K1018" s="312"/>
      <c r="L1018" s="312"/>
      <c r="M1018" s="312"/>
      <c r="N1018" s="312"/>
      <c r="O1018" s="312"/>
      <c r="P1018" s="312"/>
      <c r="Q1018" s="312"/>
      <c r="R1018" s="312"/>
      <c r="S1018" s="312"/>
      <c r="T1018" s="312"/>
      <c r="U1018" s="312"/>
      <c r="V1018" s="312"/>
      <c r="W1018" s="312"/>
      <c r="X1018" s="312"/>
      <c r="Y1018" s="312"/>
      <c r="Z1018" s="312"/>
      <c r="AA1018" s="312"/>
      <c r="AB1018" s="312"/>
      <c r="AC1018" s="312"/>
      <c r="AD1018" s="312"/>
      <c r="AE1018" s="312"/>
      <c r="AF1018" s="312"/>
      <c r="AG1018" s="312"/>
      <c r="AH1018" s="312"/>
      <c r="AI1018" s="312"/>
      <c r="AJ1018" s="312"/>
      <c r="AK1018" s="312"/>
      <c r="AL1018" s="312"/>
      <c r="AM1018" s="312"/>
      <c r="AN1018" s="312"/>
      <c r="AO1018" s="312"/>
      <c r="AP1018" s="312"/>
      <c r="AQ1018" s="312"/>
      <c r="AR1018" s="312"/>
      <c r="AS1018" s="312"/>
      <c r="AT1018" s="312"/>
      <c r="AU1018" s="312"/>
      <c r="AV1018" s="312"/>
    </row>
    <row r="1019" spans="1:48">
      <c r="A1019" s="371"/>
      <c r="B1019" s="312"/>
      <c r="C1019" s="312"/>
      <c r="D1019" s="312"/>
      <c r="E1019" s="370"/>
      <c r="F1019" s="312"/>
      <c r="G1019" s="312"/>
      <c r="H1019" s="312"/>
      <c r="I1019" s="312"/>
      <c r="J1019" s="312"/>
      <c r="K1019" s="312"/>
      <c r="L1019" s="312"/>
      <c r="M1019" s="312"/>
      <c r="N1019" s="312"/>
      <c r="O1019" s="312"/>
      <c r="P1019" s="312"/>
      <c r="Q1019" s="312"/>
      <c r="R1019" s="312"/>
      <c r="S1019" s="312"/>
      <c r="T1019" s="312"/>
      <c r="U1019" s="312"/>
      <c r="V1019" s="312"/>
      <c r="W1019" s="312"/>
      <c r="X1019" s="312"/>
      <c r="Y1019" s="312"/>
      <c r="Z1019" s="312"/>
      <c r="AA1019" s="312"/>
      <c r="AB1019" s="312"/>
      <c r="AC1019" s="312"/>
      <c r="AD1019" s="312"/>
      <c r="AE1019" s="312"/>
      <c r="AF1019" s="312"/>
      <c r="AG1019" s="312"/>
      <c r="AH1019" s="312"/>
      <c r="AI1019" s="312"/>
      <c r="AJ1019" s="312"/>
      <c r="AK1019" s="312"/>
      <c r="AL1019" s="312"/>
      <c r="AM1019" s="312"/>
      <c r="AN1019" s="312"/>
      <c r="AO1019" s="312"/>
      <c r="AP1019" s="312"/>
      <c r="AQ1019" s="312"/>
      <c r="AR1019" s="312"/>
      <c r="AS1019" s="312"/>
      <c r="AT1019" s="312"/>
      <c r="AU1019" s="312"/>
      <c r="AV1019" s="312"/>
    </row>
    <row r="1020" spans="1:48">
      <c r="A1020" s="371"/>
      <c r="B1020" s="312"/>
      <c r="C1020" s="312"/>
      <c r="D1020" s="312"/>
      <c r="E1020" s="370"/>
      <c r="F1020" s="312"/>
      <c r="G1020" s="312"/>
      <c r="H1020" s="312"/>
      <c r="I1020" s="312"/>
      <c r="J1020" s="312"/>
      <c r="K1020" s="312"/>
      <c r="L1020" s="312"/>
      <c r="M1020" s="312"/>
      <c r="N1020" s="312"/>
      <c r="O1020" s="312"/>
      <c r="P1020" s="312"/>
      <c r="Q1020" s="312"/>
      <c r="R1020" s="312"/>
      <c r="S1020" s="312"/>
      <c r="T1020" s="312"/>
      <c r="U1020" s="312"/>
      <c r="V1020" s="312"/>
      <c r="W1020" s="312"/>
      <c r="X1020" s="312"/>
      <c r="Y1020" s="312"/>
      <c r="Z1020" s="312"/>
      <c r="AA1020" s="312"/>
      <c r="AB1020" s="312"/>
      <c r="AC1020" s="312"/>
      <c r="AD1020" s="312"/>
      <c r="AE1020" s="312"/>
      <c r="AF1020" s="312"/>
      <c r="AG1020" s="312"/>
      <c r="AH1020" s="312"/>
      <c r="AI1020" s="312"/>
      <c r="AJ1020" s="312"/>
      <c r="AK1020" s="312"/>
      <c r="AL1020" s="312"/>
      <c r="AM1020" s="312"/>
      <c r="AN1020" s="312"/>
      <c r="AO1020" s="312"/>
      <c r="AP1020" s="312"/>
      <c r="AQ1020" s="312"/>
      <c r="AR1020" s="312"/>
      <c r="AS1020" s="312"/>
      <c r="AT1020" s="312"/>
      <c r="AU1020" s="312"/>
      <c r="AV1020" s="312"/>
    </row>
    <row r="1021" spans="1:48">
      <c r="A1021" s="371"/>
      <c r="B1021" s="312"/>
      <c r="C1021" s="312"/>
      <c r="D1021" s="312"/>
      <c r="E1021" s="370"/>
      <c r="F1021" s="312"/>
      <c r="G1021" s="312"/>
      <c r="H1021" s="312"/>
      <c r="I1021" s="312"/>
      <c r="J1021" s="312"/>
      <c r="K1021" s="312"/>
      <c r="L1021" s="312"/>
      <c r="M1021" s="312"/>
      <c r="N1021" s="312"/>
      <c r="O1021" s="312"/>
      <c r="P1021" s="312"/>
      <c r="Q1021" s="312"/>
      <c r="R1021" s="312"/>
      <c r="S1021" s="312"/>
      <c r="T1021" s="312"/>
      <c r="U1021" s="312"/>
      <c r="V1021" s="312"/>
      <c r="W1021" s="312"/>
      <c r="X1021" s="312"/>
      <c r="Y1021" s="312"/>
      <c r="Z1021" s="312"/>
      <c r="AA1021" s="312"/>
      <c r="AB1021" s="312"/>
      <c r="AC1021" s="312"/>
      <c r="AD1021" s="312"/>
      <c r="AE1021" s="312"/>
      <c r="AF1021" s="312"/>
      <c r="AG1021" s="312"/>
      <c r="AH1021" s="312"/>
      <c r="AI1021" s="312"/>
      <c r="AJ1021" s="312"/>
      <c r="AK1021" s="312"/>
      <c r="AL1021" s="312"/>
      <c r="AM1021" s="312"/>
      <c r="AN1021" s="312"/>
      <c r="AO1021" s="312"/>
      <c r="AP1021" s="312"/>
      <c r="AQ1021" s="312"/>
      <c r="AR1021" s="312"/>
      <c r="AS1021" s="312"/>
      <c r="AT1021" s="312"/>
      <c r="AU1021" s="312"/>
      <c r="AV1021" s="312"/>
    </row>
    <row r="1022" spans="1:48">
      <c r="A1022" s="371"/>
      <c r="B1022" s="312"/>
      <c r="C1022" s="312"/>
      <c r="D1022" s="312"/>
      <c r="E1022" s="370"/>
      <c r="F1022" s="312"/>
      <c r="G1022" s="312"/>
      <c r="H1022" s="312"/>
      <c r="I1022" s="312"/>
      <c r="J1022" s="312"/>
      <c r="K1022" s="312"/>
      <c r="L1022" s="312"/>
      <c r="M1022" s="312"/>
      <c r="N1022" s="312"/>
      <c r="O1022" s="312"/>
      <c r="P1022" s="312"/>
      <c r="Q1022" s="312"/>
      <c r="R1022" s="312"/>
      <c r="S1022" s="312"/>
      <c r="T1022" s="312"/>
      <c r="U1022" s="312"/>
      <c r="V1022" s="312"/>
      <c r="W1022" s="312"/>
      <c r="X1022" s="312"/>
      <c r="Y1022" s="312"/>
      <c r="Z1022" s="312"/>
      <c r="AA1022" s="312"/>
      <c r="AB1022" s="312"/>
      <c r="AC1022" s="312"/>
      <c r="AD1022" s="312"/>
      <c r="AE1022" s="312"/>
      <c r="AF1022" s="312"/>
      <c r="AG1022" s="312"/>
      <c r="AH1022" s="312"/>
      <c r="AI1022" s="312"/>
      <c r="AJ1022" s="312"/>
      <c r="AK1022" s="312"/>
      <c r="AL1022" s="312"/>
      <c r="AM1022" s="312"/>
      <c r="AN1022" s="312"/>
      <c r="AO1022" s="312"/>
      <c r="AP1022" s="312"/>
      <c r="AQ1022" s="312"/>
      <c r="AR1022" s="312"/>
      <c r="AS1022" s="312"/>
      <c r="AT1022" s="312"/>
      <c r="AU1022" s="312"/>
      <c r="AV1022" s="312"/>
    </row>
    <row r="1023" spans="1:48">
      <c r="A1023" s="371"/>
      <c r="B1023" s="312"/>
      <c r="C1023" s="312"/>
      <c r="D1023" s="312"/>
      <c r="E1023" s="370"/>
      <c r="F1023" s="312"/>
      <c r="G1023" s="312"/>
      <c r="H1023" s="312"/>
      <c r="I1023" s="312"/>
      <c r="J1023" s="312"/>
      <c r="K1023" s="312"/>
      <c r="L1023" s="312"/>
      <c r="M1023" s="312"/>
      <c r="N1023" s="312"/>
      <c r="O1023" s="312"/>
      <c r="P1023" s="312"/>
      <c r="Q1023" s="312"/>
      <c r="R1023" s="312"/>
      <c r="S1023" s="312"/>
      <c r="T1023" s="312"/>
      <c r="U1023" s="312"/>
      <c r="V1023" s="312"/>
      <c r="W1023" s="312"/>
      <c r="X1023" s="312"/>
      <c r="Y1023" s="312"/>
      <c r="Z1023" s="312"/>
      <c r="AA1023" s="312"/>
      <c r="AB1023" s="312"/>
      <c r="AC1023" s="312"/>
      <c r="AD1023" s="312"/>
      <c r="AE1023" s="312"/>
      <c r="AF1023" s="312"/>
      <c r="AG1023" s="312"/>
      <c r="AH1023" s="312"/>
      <c r="AI1023" s="312"/>
      <c r="AJ1023" s="312"/>
      <c r="AK1023" s="312"/>
      <c r="AL1023" s="312"/>
      <c r="AM1023" s="312"/>
      <c r="AN1023" s="312"/>
      <c r="AO1023" s="312"/>
      <c r="AP1023" s="312"/>
      <c r="AQ1023" s="312"/>
      <c r="AR1023" s="312"/>
      <c r="AS1023" s="312"/>
      <c r="AT1023" s="312"/>
      <c r="AU1023" s="312"/>
      <c r="AV1023" s="312"/>
    </row>
    <row r="1024" spans="1:48">
      <c r="A1024" s="371"/>
      <c r="B1024" s="312"/>
      <c r="C1024" s="312"/>
      <c r="D1024" s="312"/>
      <c r="E1024" s="370"/>
      <c r="F1024" s="312"/>
      <c r="G1024" s="312"/>
      <c r="H1024" s="312"/>
      <c r="I1024" s="312"/>
      <c r="J1024" s="312"/>
      <c r="K1024" s="312"/>
      <c r="L1024" s="312"/>
      <c r="M1024" s="312"/>
      <c r="N1024" s="312"/>
      <c r="O1024" s="312"/>
      <c r="P1024" s="312"/>
      <c r="Q1024" s="312"/>
      <c r="R1024" s="312"/>
      <c r="S1024" s="312"/>
      <c r="T1024" s="312"/>
      <c r="U1024" s="312"/>
      <c r="V1024" s="312"/>
      <c r="W1024" s="312"/>
      <c r="X1024" s="312"/>
      <c r="Y1024" s="312"/>
      <c r="Z1024" s="312"/>
      <c r="AA1024" s="312"/>
      <c r="AB1024" s="312"/>
      <c r="AC1024" s="312"/>
      <c r="AD1024" s="312"/>
      <c r="AE1024" s="312"/>
      <c r="AF1024" s="312"/>
      <c r="AG1024" s="312"/>
      <c r="AH1024" s="312"/>
      <c r="AI1024" s="312"/>
      <c r="AJ1024" s="312"/>
      <c r="AK1024" s="312"/>
      <c r="AL1024" s="312"/>
      <c r="AM1024" s="312"/>
      <c r="AN1024" s="312"/>
      <c r="AO1024" s="312"/>
      <c r="AP1024" s="312"/>
      <c r="AQ1024" s="312"/>
      <c r="AR1024" s="312"/>
      <c r="AS1024" s="312"/>
      <c r="AT1024" s="312"/>
      <c r="AU1024" s="312"/>
      <c r="AV1024" s="312"/>
    </row>
    <row r="1025" spans="1:48">
      <c r="A1025" s="371"/>
      <c r="B1025" s="312"/>
      <c r="C1025" s="312"/>
      <c r="D1025" s="312"/>
      <c r="E1025" s="370"/>
      <c r="F1025" s="312"/>
      <c r="G1025" s="312"/>
      <c r="H1025" s="312"/>
      <c r="I1025" s="312"/>
      <c r="J1025" s="312"/>
      <c r="K1025" s="312"/>
      <c r="L1025" s="312"/>
      <c r="M1025" s="312"/>
      <c r="N1025" s="312"/>
      <c r="O1025" s="312"/>
      <c r="P1025" s="312"/>
      <c r="Q1025" s="312"/>
      <c r="R1025" s="312"/>
      <c r="S1025" s="312"/>
      <c r="T1025" s="312"/>
      <c r="U1025" s="312"/>
      <c r="V1025" s="312"/>
      <c r="W1025" s="312"/>
      <c r="X1025" s="312"/>
      <c r="Y1025" s="312"/>
      <c r="Z1025" s="312"/>
      <c r="AA1025" s="312"/>
      <c r="AB1025" s="312"/>
      <c r="AC1025" s="312"/>
      <c r="AD1025" s="312"/>
      <c r="AE1025" s="312"/>
      <c r="AF1025" s="312"/>
      <c r="AG1025" s="312"/>
      <c r="AH1025" s="312"/>
      <c r="AI1025" s="312"/>
      <c r="AJ1025" s="312"/>
      <c r="AK1025" s="312"/>
      <c r="AL1025" s="312"/>
      <c r="AM1025" s="312"/>
      <c r="AN1025" s="312"/>
      <c r="AO1025" s="312"/>
      <c r="AP1025" s="312"/>
      <c r="AQ1025" s="312"/>
      <c r="AR1025" s="312"/>
      <c r="AS1025" s="312"/>
      <c r="AT1025" s="312"/>
      <c r="AU1025" s="312"/>
      <c r="AV1025" s="312"/>
    </row>
    <row r="1026" spans="1:48">
      <c r="A1026" s="371"/>
      <c r="B1026" s="312"/>
      <c r="C1026" s="312"/>
      <c r="D1026" s="312"/>
      <c r="E1026" s="370"/>
      <c r="F1026" s="312"/>
      <c r="G1026" s="312"/>
      <c r="H1026" s="312"/>
      <c r="I1026" s="312"/>
      <c r="J1026" s="312"/>
      <c r="K1026" s="312"/>
      <c r="L1026" s="312"/>
      <c r="M1026" s="312"/>
      <c r="N1026" s="312"/>
      <c r="O1026" s="312"/>
      <c r="P1026" s="312"/>
      <c r="Q1026" s="312"/>
      <c r="R1026" s="312"/>
      <c r="S1026" s="312"/>
      <c r="T1026" s="312"/>
      <c r="U1026" s="312"/>
      <c r="V1026" s="312"/>
      <c r="W1026" s="312"/>
      <c r="X1026" s="312"/>
      <c r="Y1026" s="312"/>
      <c r="Z1026" s="312"/>
      <c r="AA1026" s="312"/>
      <c r="AB1026" s="312"/>
      <c r="AC1026" s="312"/>
      <c r="AD1026" s="312"/>
      <c r="AE1026" s="312"/>
      <c r="AF1026" s="312"/>
      <c r="AG1026" s="312"/>
      <c r="AH1026" s="312"/>
      <c r="AI1026" s="312"/>
      <c r="AJ1026" s="312"/>
      <c r="AK1026" s="312"/>
      <c r="AL1026" s="312"/>
      <c r="AM1026" s="312"/>
      <c r="AN1026" s="312"/>
      <c r="AO1026" s="312"/>
      <c r="AP1026" s="312"/>
      <c r="AQ1026" s="312"/>
      <c r="AR1026" s="312"/>
      <c r="AS1026" s="312"/>
      <c r="AT1026" s="312"/>
      <c r="AU1026" s="312"/>
      <c r="AV1026" s="312"/>
    </row>
    <row r="1027" spans="1:48">
      <c r="A1027" s="371"/>
      <c r="B1027" s="312"/>
      <c r="C1027" s="312"/>
      <c r="D1027" s="312"/>
      <c r="E1027" s="370"/>
      <c r="F1027" s="312"/>
      <c r="G1027" s="312"/>
      <c r="H1027" s="312"/>
      <c r="I1027" s="312"/>
      <c r="J1027" s="312"/>
      <c r="K1027" s="312"/>
      <c r="L1027" s="312"/>
      <c r="M1027" s="312"/>
      <c r="N1027" s="312"/>
      <c r="O1027" s="312"/>
      <c r="P1027" s="312"/>
      <c r="Q1027" s="312"/>
      <c r="R1027" s="312"/>
      <c r="S1027" s="312"/>
      <c r="T1027" s="312"/>
      <c r="U1027" s="312"/>
      <c r="V1027" s="312"/>
      <c r="W1027" s="312"/>
      <c r="X1027" s="312"/>
      <c r="Y1027" s="312"/>
      <c r="Z1027" s="312"/>
      <c r="AA1027" s="312"/>
      <c r="AB1027" s="312"/>
      <c r="AC1027" s="312"/>
      <c r="AD1027" s="312"/>
      <c r="AE1027" s="312"/>
      <c r="AF1027" s="312"/>
      <c r="AG1027" s="312"/>
      <c r="AH1027" s="312"/>
      <c r="AI1027" s="312"/>
      <c r="AJ1027" s="312"/>
      <c r="AK1027" s="312"/>
      <c r="AL1027" s="312"/>
      <c r="AM1027" s="312"/>
      <c r="AN1027" s="312"/>
      <c r="AO1027" s="312"/>
      <c r="AP1027" s="312"/>
      <c r="AQ1027" s="312"/>
      <c r="AR1027" s="312"/>
      <c r="AS1027" s="312"/>
      <c r="AT1027" s="312"/>
      <c r="AU1027" s="312"/>
      <c r="AV1027" s="312"/>
    </row>
    <row r="1028" spans="1:48">
      <c r="A1028" s="371"/>
      <c r="B1028" s="312"/>
      <c r="C1028" s="312"/>
      <c r="D1028" s="312"/>
      <c r="E1028" s="370"/>
      <c r="F1028" s="312"/>
      <c r="G1028" s="312"/>
      <c r="H1028" s="312"/>
      <c r="I1028" s="312"/>
      <c r="J1028" s="312"/>
      <c r="K1028" s="312"/>
      <c r="L1028" s="312"/>
      <c r="M1028" s="312"/>
      <c r="N1028" s="312"/>
      <c r="O1028" s="312"/>
      <c r="P1028" s="312"/>
      <c r="Q1028" s="312"/>
      <c r="R1028" s="312"/>
      <c r="S1028" s="312"/>
      <c r="T1028" s="312"/>
      <c r="U1028" s="312"/>
      <c r="V1028" s="312"/>
      <c r="W1028" s="312"/>
      <c r="X1028" s="312"/>
      <c r="Y1028" s="312"/>
      <c r="Z1028" s="312"/>
      <c r="AA1028" s="312"/>
      <c r="AB1028" s="312"/>
      <c r="AC1028" s="312"/>
      <c r="AD1028" s="312"/>
      <c r="AE1028" s="312"/>
      <c r="AF1028" s="312"/>
      <c r="AG1028" s="312"/>
      <c r="AH1028" s="312"/>
      <c r="AI1028" s="312"/>
      <c r="AJ1028" s="312"/>
      <c r="AK1028" s="312"/>
      <c r="AL1028" s="312"/>
      <c r="AM1028" s="312"/>
      <c r="AN1028" s="312"/>
      <c r="AO1028" s="312"/>
      <c r="AP1028" s="312"/>
      <c r="AQ1028" s="312"/>
      <c r="AR1028" s="312"/>
      <c r="AS1028" s="312"/>
      <c r="AT1028" s="312"/>
      <c r="AU1028" s="312"/>
      <c r="AV1028" s="312"/>
    </row>
    <row r="1029" spans="1:48">
      <c r="A1029" s="371"/>
      <c r="B1029" s="312"/>
      <c r="C1029" s="312"/>
      <c r="D1029" s="312"/>
      <c r="E1029" s="370"/>
      <c r="F1029" s="312"/>
      <c r="G1029" s="312"/>
      <c r="H1029" s="312"/>
      <c r="I1029" s="312"/>
      <c r="J1029" s="312"/>
      <c r="K1029" s="312"/>
      <c r="L1029" s="312"/>
      <c r="M1029" s="312"/>
      <c r="N1029" s="312"/>
      <c r="O1029" s="312"/>
      <c r="P1029" s="312"/>
      <c r="Q1029" s="312"/>
      <c r="R1029" s="312"/>
      <c r="S1029" s="312"/>
      <c r="T1029" s="312"/>
      <c r="U1029" s="312"/>
      <c r="V1029" s="312"/>
      <c r="W1029" s="312"/>
      <c r="X1029" s="312"/>
      <c r="Y1029" s="312"/>
      <c r="Z1029" s="312"/>
      <c r="AA1029" s="312"/>
      <c r="AB1029" s="312"/>
      <c r="AC1029" s="312"/>
      <c r="AD1029" s="312"/>
      <c r="AE1029" s="312"/>
      <c r="AF1029" s="312"/>
      <c r="AG1029" s="312"/>
      <c r="AH1029" s="312"/>
      <c r="AI1029" s="312"/>
      <c r="AJ1029" s="312"/>
      <c r="AK1029" s="312"/>
      <c r="AL1029" s="312"/>
      <c r="AM1029" s="312"/>
      <c r="AN1029" s="312"/>
      <c r="AO1029" s="312"/>
      <c r="AP1029" s="312"/>
      <c r="AQ1029" s="312"/>
      <c r="AR1029" s="312"/>
      <c r="AS1029" s="312"/>
      <c r="AT1029" s="312"/>
      <c r="AU1029" s="312"/>
      <c r="AV1029" s="312"/>
    </row>
    <row r="1030" spans="1:48">
      <c r="A1030" s="371"/>
      <c r="B1030" s="312"/>
      <c r="C1030" s="312"/>
      <c r="D1030" s="312"/>
      <c r="E1030" s="370"/>
      <c r="F1030" s="312"/>
      <c r="G1030" s="312"/>
      <c r="H1030" s="312"/>
      <c r="I1030" s="312"/>
      <c r="J1030" s="312"/>
      <c r="K1030" s="312"/>
      <c r="L1030" s="312"/>
      <c r="M1030" s="312"/>
      <c r="N1030" s="312"/>
      <c r="O1030" s="312"/>
      <c r="P1030" s="312"/>
      <c r="Q1030" s="312"/>
      <c r="R1030" s="312"/>
      <c r="S1030" s="312"/>
      <c r="T1030" s="312"/>
      <c r="U1030" s="312"/>
      <c r="V1030" s="312"/>
      <c r="W1030" s="312"/>
      <c r="X1030" s="312"/>
      <c r="Y1030" s="312"/>
      <c r="Z1030" s="312"/>
      <c r="AA1030" s="312"/>
      <c r="AB1030" s="312"/>
      <c r="AC1030" s="312"/>
      <c r="AD1030" s="312"/>
      <c r="AE1030" s="312"/>
      <c r="AF1030" s="312"/>
      <c r="AG1030" s="312"/>
      <c r="AH1030" s="312"/>
      <c r="AI1030" s="312"/>
      <c r="AJ1030" s="312"/>
      <c r="AK1030" s="312"/>
      <c r="AL1030" s="312"/>
      <c r="AM1030" s="312"/>
      <c r="AN1030" s="312"/>
      <c r="AO1030" s="312"/>
      <c r="AP1030" s="312"/>
      <c r="AQ1030" s="312"/>
      <c r="AR1030" s="312"/>
      <c r="AS1030" s="312"/>
      <c r="AT1030" s="312"/>
      <c r="AU1030" s="312"/>
      <c r="AV1030" s="312"/>
    </row>
    <row r="1031" spans="1:48">
      <c r="A1031" s="371"/>
      <c r="B1031" s="312"/>
      <c r="C1031" s="312"/>
      <c r="D1031" s="312"/>
      <c r="E1031" s="370"/>
      <c r="F1031" s="312"/>
      <c r="G1031" s="312"/>
      <c r="H1031" s="312"/>
      <c r="I1031" s="312"/>
      <c r="J1031" s="312"/>
      <c r="K1031" s="312"/>
      <c r="L1031" s="312"/>
      <c r="M1031" s="312"/>
      <c r="N1031" s="312"/>
      <c r="O1031" s="312"/>
      <c r="P1031" s="312"/>
      <c r="Q1031" s="312"/>
      <c r="R1031" s="312"/>
      <c r="S1031" s="312"/>
      <c r="T1031" s="312"/>
      <c r="U1031" s="312"/>
      <c r="V1031" s="312"/>
      <c r="W1031" s="312"/>
      <c r="X1031" s="312"/>
      <c r="Y1031" s="312"/>
      <c r="Z1031" s="312"/>
      <c r="AA1031" s="312"/>
      <c r="AB1031" s="312"/>
      <c r="AC1031" s="312"/>
      <c r="AD1031" s="312"/>
      <c r="AE1031" s="312"/>
      <c r="AF1031" s="312"/>
      <c r="AG1031" s="312"/>
      <c r="AH1031" s="312"/>
      <c r="AI1031" s="312"/>
      <c r="AJ1031" s="312"/>
      <c r="AK1031" s="312"/>
      <c r="AL1031" s="312"/>
      <c r="AM1031" s="312"/>
      <c r="AN1031" s="312"/>
      <c r="AO1031" s="312"/>
      <c r="AP1031" s="312"/>
      <c r="AQ1031" s="312"/>
      <c r="AR1031" s="312"/>
      <c r="AS1031" s="312"/>
      <c r="AT1031" s="312"/>
      <c r="AU1031" s="312"/>
      <c r="AV1031" s="312"/>
    </row>
    <row r="1032" spans="1:48">
      <c r="A1032" s="371"/>
      <c r="B1032" s="312"/>
      <c r="C1032" s="312"/>
      <c r="D1032" s="312"/>
      <c r="E1032" s="370"/>
      <c r="F1032" s="312"/>
      <c r="G1032" s="312"/>
      <c r="H1032" s="312"/>
      <c r="I1032" s="312"/>
      <c r="J1032" s="312"/>
      <c r="K1032" s="312"/>
      <c r="L1032" s="312"/>
      <c r="M1032" s="312"/>
      <c r="N1032" s="312"/>
      <c r="O1032" s="312"/>
      <c r="P1032" s="312"/>
      <c r="Q1032" s="312"/>
      <c r="R1032" s="312"/>
      <c r="S1032" s="312"/>
      <c r="T1032" s="312"/>
      <c r="U1032" s="312"/>
      <c r="V1032" s="312"/>
      <c r="W1032" s="312"/>
      <c r="X1032" s="312"/>
      <c r="Y1032" s="312"/>
      <c r="Z1032" s="312"/>
      <c r="AA1032" s="312"/>
      <c r="AB1032" s="312"/>
      <c r="AC1032" s="312"/>
      <c r="AD1032" s="312"/>
      <c r="AE1032" s="312"/>
      <c r="AF1032" s="312"/>
      <c r="AG1032" s="312"/>
      <c r="AH1032" s="312"/>
      <c r="AI1032" s="312"/>
      <c r="AJ1032" s="312"/>
      <c r="AK1032" s="312"/>
      <c r="AL1032" s="312"/>
      <c r="AM1032" s="312"/>
      <c r="AN1032" s="312"/>
      <c r="AO1032" s="312"/>
      <c r="AP1032" s="312"/>
      <c r="AQ1032" s="312"/>
      <c r="AR1032" s="312"/>
      <c r="AS1032" s="312"/>
      <c r="AT1032" s="312"/>
      <c r="AU1032" s="312"/>
      <c r="AV1032" s="312"/>
    </row>
  </sheetData>
  <sheetProtection insertColumns="0" insertRows="0"/>
  <protectedRanges>
    <protectedRange sqref="A60:A145 B60:XFD119 A10:XFD59" name="Cronograma"/>
  </protectedRanges>
  <mergeCells count="24">
    <mergeCell ref="B6:G6"/>
    <mergeCell ref="D7:F7"/>
    <mergeCell ref="D8:F8"/>
    <mergeCell ref="D10:F10"/>
    <mergeCell ref="G10:T10"/>
    <mergeCell ref="B7:C7"/>
    <mergeCell ref="B8:C8"/>
    <mergeCell ref="B9:G9"/>
    <mergeCell ref="B60:D67"/>
    <mergeCell ref="C12:C19"/>
    <mergeCell ref="D12:D19"/>
    <mergeCell ref="E20:AQ20"/>
    <mergeCell ref="E30:AQ30"/>
    <mergeCell ref="E39:AQ39"/>
    <mergeCell ref="E49:AQ49"/>
    <mergeCell ref="C31:C38"/>
    <mergeCell ref="D31:D38"/>
    <mergeCell ref="D40:D48"/>
    <mergeCell ref="D50:D59"/>
    <mergeCell ref="C21:C29"/>
    <mergeCell ref="C40:C48"/>
    <mergeCell ref="C50:C59"/>
    <mergeCell ref="B11:B59"/>
    <mergeCell ref="D21:D29"/>
  </mergeCells>
  <phoneticPr fontId="67" type="noConversion"/>
  <pageMargins left="0.70866141732283472" right="0.70866141732283472" top="0.74803149606299213" bottom="0.74803149606299213"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rgb="FFFDB940"/>
  </sheetPr>
  <dimension ref="A1:R191"/>
  <sheetViews>
    <sheetView showGridLines="0" tabSelected="1" zoomScale="92" zoomScaleNormal="92" workbookViewId="0">
      <pane ySplit="3" topLeftCell="A11" activePane="bottomLeft" state="frozen"/>
      <selection activeCell="F12" sqref="F12"/>
      <selection pane="bottomLeft" activeCell="A15" sqref="A15"/>
    </sheetView>
  </sheetViews>
  <sheetFormatPr baseColWidth="10" defaultColWidth="0" defaultRowHeight="12.75" zeroHeight="1"/>
  <cols>
    <col min="1" max="1" width="23.85546875" style="289" bestFit="1" customWidth="1"/>
    <col min="2" max="2" width="31.42578125" style="290" customWidth="1"/>
    <col min="3" max="3" width="20.85546875" style="289" bestFit="1" customWidth="1"/>
    <col min="4" max="4" width="19.42578125" style="289" customWidth="1"/>
    <col min="5" max="5" width="45" style="289" customWidth="1"/>
    <col min="6" max="6" width="10" style="289" customWidth="1"/>
    <col min="7" max="7" width="12.42578125" style="289" bestFit="1" customWidth="1"/>
    <col min="8" max="8" width="21.5703125" style="289" bestFit="1" customWidth="1"/>
    <col min="9" max="9" width="18.7109375" style="289" bestFit="1" customWidth="1"/>
    <col min="10" max="10" width="30.28515625" style="289" customWidth="1"/>
    <col min="11" max="11" width="18.85546875" style="289" bestFit="1" customWidth="1"/>
    <col min="12" max="12" width="28" style="289" bestFit="1" customWidth="1"/>
    <col min="13" max="13" width="11.42578125" style="289" customWidth="1"/>
    <col min="14" max="18" width="0" style="289" hidden="1" customWidth="1"/>
    <col min="19" max="16384" width="11.42578125" style="289" hidden="1"/>
  </cols>
  <sheetData>
    <row r="1" spans="1:18" s="286" customFormat="1" ht="23.1" customHeight="1">
      <c r="A1" s="285"/>
      <c r="B1" s="285"/>
      <c r="C1" s="285"/>
      <c r="D1" s="285"/>
      <c r="E1" s="285"/>
      <c r="F1" s="285"/>
      <c r="G1" s="285"/>
    </row>
    <row r="2" spans="1:18" s="286" customFormat="1" ht="24" customHeight="1">
      <c r="A2" s="285"/>
      <c r="B2" s="285"/>
      <c r="C2" s="285"/>
      <c r="D2" s="285"/>
      <c r="E2" s="285"/>
      <c r="F2" s="285"/>
      <c r="G2" s="285"/>
    </row>
    <row r="3" spans="1:18" s="288" customFormat="1" ht="27.95" customHeight="1" thickBot="1">
      <c r="A3" s="287"/>
      <c r="B3" s="287"/>
      <c r="C3" s="287"/>
      <c r="D3" s="287"/>
      <c r="E3" s="287"/>
      <c r="F3" s="287"/>
      <c r="G3" s="287"/>
    </row>
    <row r="4" spans="1:18"/>
    <row r="5" spans="1:18"/>
    <row r="6" spans="1:18" s="292" customFormat="1" ht="12">
      <c r="A6" s="465" t="s">
        <v>247</v>
      </c>
      <c r="B6" s="465"/>
      <c r="C6" s="465"/>
      <c r="D6" s="465"/>
      <c r="E6" s="465"/>
      <c r="F6" s="465"/>
      <c r="G6" s="291"/>
      <c r="H6" s="291"/>
      <c r="I6" s="291"/>
      <c r="J6" s="291"/>
      <c r="K6" s="291"/>
      <c r="L6" s="291"/>
      <c r="M6" s="291"/>
      <c r="N6" s="291"/>
      <c r="O6" s="291"/>
      <c r="P6" s="291"/>
      <c r="Q6" s="291"/>
      <c r="R6" s="291"/>
    </row>
    <row r="7" spans="1:18" s="292" customFormat="1" ht="12">
      <c r="A7" s="465"/>
      <c r="B7" s="465"/>
      <c r="C7" s="465"/>
      <c r="D7" s="465"/>
      <c r="E7" s="465"/>
      <c r="F7" s="465"/>
    </row>
    <row r="8" spans="1:18" s="292" customFormat="1" ht="12">
      <c r="A8" s="465"/>
      <c r="B8" s="465"/>
      <c r="C8" s="465"/>
      <c r="D8" s="465"/>
      <c r="E8" s="465"/>
      <c r="F8" s="465"/>
    </row>
    <row r="9" spans="1:18" s="292" customFormat="1" ht="66" customHeight="1">
      <c r="A9" s="465"/>
      <c r="B9" s="465"/>
      <c r="C9" s="465"/>
      <c r="D9" s="465"/>
      <c r="E9" s="465"/>
      <c r="F9" s="465"/>
    </row>
    <row r="10" spans="1:18"/>
    <row r="11" spans="1:18" s="295" customFormat="1" ht="48" customHeight="1">
      <c r="A11" s="293" t="s">
        <v>64</v>
      </c>
      <c r="B11" s="294" t="s">
        <v>65</v>
      </c>
      <c r="C11" s="293" t="s">
        <v>66</v>
      </c>
      <c r="D11" s="293" t="s">
        <v>237</v>
      </c>
      <c r="E11" s="293" t="s">
        <v>67</v>
      </c>
      <c r="F11" s="294" t="s">
        <v>214</v>
      </c>
      <c r="G11" s="293" t="s">
        <v>134</v>
      </c>
      <c r="H11" s="293" t="s">
        <v>44</v>
      </c>
      <c r="I11" s="293" t="s">
        <v>45</v>
      </c>
      <c r="J11" s="294" t="s">
        <v>240</v>
      </c>
      <c r="K11" s="294" t="s">
        <v>220</v>
      </c>
      <c r="L11" s="293" t="s">
        <v>239</v>
      </c>
      <c r="M11" s="289"/>
    </row>
    <row r="12" spans="1:18" ht="25.5">
      <c r="A12" s="296" t="s">
        <v>242</v>
      </c>
      <c r="B12" s="297" t="s">
        <v>146</v>
      </c>
      <c r="C12" s="297" t="s">
        <v>146</v>
      </c>
      <c r="D12" s="297" t="s">
        <v>146</v>
      </c>
      <c r="E12" s="298" t="s">
        <v>225</v>
      </c>
      <c r="F12" s="299" t="s">
        <v>245</v>
      </c>
      <c r="G12" s="296">
        <v>1</v>
      </c>
      <c r="H12" s="300">
        <f>+Calculadora!C9</f>
        <v>0</v>
      </c>
      <c r="I12" s="300">
        <f t="shared" ref="I12:I48" si="0">+H12*G12</f>
        <v>0</v>
      </c>
      <c r="J12" s="300">
        <f t="shared" ref="J12" si="1">+I12</f>
        <v>0</v>
      </c>
      <c r="K12" s="300">
        <f t="shared" ref="K12:K80" si="2">+I12-J12</f>
        <v>0</v>
      </c>
      <c r="L12" s="297" t="s">
        <v>217</v>
      </c>
    </row>
    <row r="13" spans="1:18">
      <c r="A13" s="289" t="s">
        <v>242</v>
      </c>
      <c r="B13" s="297" t="s">
        <v>146</v>
      </c>
      <c r="C13" s="297" t="s">
        <v>146</v>
      </c>
      <c r="D13" s="297" t="s">
        <v>146</v>
      </c>
      <c r="E13" s="301" t="s">
        <v>57</v>
      </c>
      <c r="F13" s="302"/>
      <c r="H13" s="303"/>
      <c r="I13" s="300">
        <f t="shared" si="0"/>
        <v>0</v>
      </c>
      <c r="J13" s="303"/>
      <c r="K13" s="300">
        <f t="shared" si="2"/>
        <v>0</v>
      </c>
      <c r="L13" s="304"/>
    </row>
    <row r="14" spans="1:18">
      <c r="A14" s="289" t="s">
        <v>242</v>
      </c>
      <c r="B14" s="297" t="s">
        <v>146</v>
      </c>
      <c r="C14" s="297" t="s">
        <v>146</v>
      </c>
      <c r="D14" s="297" t="s">
        <v>146</v>
      </c>
      <c r="E14" s="301" t="s">
        <v>224</v>
      </c>
      <c r="F14" s="302"/>
      <c r="H14" s="303"/>
      <c r="I14" s="300">
        <f t="shared" si="0"/>
        <v>0</v>
      </c>
      <c r="J14" s="303"/>
      <c r="K14" s="300">
        <f t="shared" si="2"/>
        <v>0</v>
      </c>
      <c r="L14" s="304"/>
    </row>
    <row r="15" spans="1:18" ht="38.25">
      <c r="A15" s="383" t="s">
        <v>243</v>
      </c>
      <c r="B15" s="298" t="s">
        <v>246</v>
      </c>
      <c r="C15" s="289" t="s">
        <v>129</v>
      </c>
      <c r="D15" s="305"/>
      <c r="E15" s="306"/>
      <c r="F15" s="302"/>
      <c r="H15" s="303"/>
      <c r="I15" s="300">
        <f t="shared" si="0"/>
        <v>0</v>
      </c>
      <c r="J15" s="303"/>
      <c r="K15" s="300">
        <f t="shared" si="2"/>
        <v>0</v>
      </c>
      <c r="L15" s="304"/>
    </row>
    <row r="16" spans="1:18" ht="38.25">
      <c r="A16" s="383" t="s">
        <v>243</v>
      </c>
      <c r="B16" s="298" t="s">
        <v>246</v>
      </c>
      <c r="D16" s="305"/>
      <c r="E16" s="306"/>
      <c r="F16" s="302"/>
      <c r="H16" s="303"/>
      <c r="I16" s="300">
        <f t="shared" si="0"/>
        <v>0</v>
      </c>
      <c r="J16" s="303"/>
      <c r="K16" s="300">
        <f t="shared" si="2"/>
        <v>0</v>
      </c>
      <c r="L16" s="304"/>
    </row>
    <row r="17" spans="1:12" ht="38.25">
      <c r="A17" s="383" t="s">
        <v>243</v>
      </c>
      <c r="B17" s="298" t="s">
        <v>246</v>
      </c>
      <c r="D17" s="305"/>
      <c r="E17" s="306" t="s">
        <v>146</v>
      </c>
      <c r="F17" s="302"/>
      <c r="H17" s="303"/>
      <c r="I17" s="300">
        <f t="shared" ref="I17:I18" si="3">+H17*G17</f>
        <v>0</v>
      </c>
      <c r="J17" s="303"/>
      <c r="K17" s="300">
        <f t="shared" ref="K17:K18" si="4">+I17-J17</f>
        <v>0</v>
      </c>
      <c r="L17" s="304"/>
    </row>
    <row r="18" spans="1:12" ht="38.25">
      <c r="A18" s="383" t="s">
        <v>243</v>
      </c>
      <c r="B18" s="298" t="s">
        <v>246</v>
      </c>
      <c r="D18" s="305"/>
      <c r="E18" s="306" t="s">
        <v>146</v>
      </c>
      <c r="F18" s="302"/>
      <c r="H18" s="303"/>
      <c r="I18" s="300">
        <f t="shared" si="3"/>
        <v>0</v>
      </c>
      <c r="J18" s="303"/>
      <c r="K18" s="300">
        <f t="shared" si="4"/>
        <v>0</v>
      </c>
      <c r="L18" s="304"/>
    </row>
    <row r="19" spans="1:12" ht="38.25">
      <c r="A19" s="383" t="s">
        <v>243</v>
      </c>
      <c r="B19" s="298" t="s">
        <v>246</v>
      </c>
      <c r="D19" s="305"/>
      <c r="E19" s="306"/>
      <c r="F19" s="302"/>
      <c r="H19" s="303"/>
      <c r="I19" s="300">
        <f t="shared" si="0"/>
        <v>0</v>
      </c>
      <c r="J19" s="303"/>
      <c r="K19" s="300">
        <f t="shared" si="2"/>
        <v>0</v>
      </c>
      <c r="L19" s="304"/>
    </row>
    <row r="20" spans="1:12" ht="38.25">
      <c r="A20" s="383" t="s">
        <v>243</v>
      </c>
      <c r="B20" s="298" t="s">
        <v>246</v>
      </c>
      <c r="D20" s="305"/>
      <c r="E20" s="306"/>
      <c r="F20" s="302"/>
      <c r="H20" s="303"/>
      <c r="I20" s="300">
        <f t="shared" ref="I20:I22" si="5">+H20*G20</f>
        <v>0</v>
      </c>
      <c r="J20" s="303"/>
      <c r="K20" s="300">
        <f t="shared" ref="K20:K22" si="6">+I20-J20</f>
        <v>0</v>
      </c>
      <c r="L20" s="304"/>
    </row>
    <row r="21" spans="1:12" ht="38.25">
      <c r="A21" s="383" t="s">
        <v>243</v>
      </c>
      <c r="B21" s="298" t="s">
        <v>246</v>
      </c>
      <c r="D21" s="305"/>
      <c r="E21" s="306"/>
      <c r="F21" s="302"/>
      <c r="H21" s="303"/>
      <c r="I21" s="300">
        <f t="shared" si="5"/>
        <v>0</v>
      </c>
      <c r="J21" s="303"/>
      <c r="K21" s="300">
        <f t="shared" si="6"/>
        <v>0</v>
      </c>
      <c r="L21" s="304"/>
    </row>
    <row r="22" spans="1:12" ht="38.25">
      <c r="A22" s="383" t="s">
        <v>243</v>
      </c>
      <c r="B22" s="298" t="s">
        <v>246</v>
      </c>
      <c r="D22" s="305"/>
      <c r="E22" s="306"/>
      <c r="F22" s="302"/>
      <c r="H22" s="303"/>
      <c r="I22" s="300">
        <f t="shared" si="5"/>
        <v>0</v>
      </c>
      <c r="J22" s="303"/>
      <c r="K22" s="300">
        <f t="shared" si="6"/>
        <v>0</v>
      </c>
      <c r="L22" s="304"/>
    </row>
    <row r="23" spans="1:12">
      <c r="B23" s="297" t="str">
        <f>+IFERROR(VLOOKUP(A23,'2. Objetivos y actividades'!$C$9:D523,2,0), " Registre el código")</f>
        <v xml:space="preserve"> Registre el código</v>
      </c>
      <c r="D23" s="305"/>
      <c r="E23" s="306"/>
      <c r="F23" s="302"/>
      <c r="H23" s="303"/>
      <c r="I23" s="300">
        <f t="shared" si="0"/>
        <v>0</v>
      </c>
      <c r="J23" s="303"/>
      <c r="K23" s="300">
        <f t="shared" si="2"/>
        <v>0</v>
      </c>
      <c r="L23" s="304"/>
    </row>
    <row r="24" spans="1:12">
      <c r="A24" s="289" t="s">
        <v>146</v>
      </c>
      <c r="B24" s="297">
        <f>+IFERROR(VLOOKUP(A24,'2. Objetivos y actividades'!$C$9:D524,2,0), " Registre el código")</f>
        <v>0</v>
      </c>
      <c r="C24" s="289" t="s">
        <v>146</v>
      </c>
      <c r="D24" s="305"/>
      <c r="E24" s="306"/>
      <c r="F24" s="302"/>
      <c r="H24" s="303"/>
      <c r="I24" s="300">
        <f t="shared" si="0"/>
        <v>0</v>
      </c>
      <c r="J24" s="303"/>
      <c r="K24" s="300">
        <f t="shared" si="2"/>
        <v>0</v>
      </c>
      <c r="L24" s="305"/>
    </row>
    <row r="25" spans="1:12">
      <c r="A25" s="289" t="s">
        <v>146</v>
      </c>
      <c r="B25" s="297">
        <f>+IFERROR(VLOOKUP(A25,'2. Objetivos y actividades'!$C$9:D525,2,0), " Registre el código")</f>
        <v>0</v>
      </c>
      <c r="C25" s="289" t="s">
        <v>146</v>
      </c>
      <c r="D25" s="305"/>
      <c r="E25" s="306"/>
      <c r="F25" s="302"/>
      <c r="H25" s="303"/>
      <c r="I25" s="300">
        <f t="shared" si="0"/>
        <v>0</v>
      </c>
      <c r="J25" s="303"/>
      <c r="K25" s="300">
        <f t="shared" si="2"/>
        <v>0</v>
      </c>
      <c r="L25" s="305"/>
    </row>
    <row r="26" spans="1:12">
      <c r="A26" s="289" t="s">
        <v>146</v>
      </c>
      <c r="B26" s="297">
        <f>+IFERROR(VLOOKUP(A26,'2. Objetivos y actividades'!$C$9:D526,2,0), " Registre el código")</f>
        <v>0</v>
      </c>
      <c r="D26" s="305"/>
      <c r="E26" s="306"/>
      <c r="F26" s="302"/>
      <c r="H26" s="303"/>
      <c r="I26" s="300">
        <f t="shared" si="0"/>
        <v>0</v>
      </c>
      <c r="J26" s="303"/>
      <c r="K26" s="300">
        <f t="shared" si="2"/>
        <v>0</v>
      </c>
      <c r="L26" s="305"/>
    </row>
    <row r="27" spans="1:12">
      <c r="A27" s="289" t="s">
        <v>146</v>
      </c>
      <c r="B27" s="297">
        <f>+IFERROR(VLOOKUP(A27,'2. Objetivos y actividades'!$C$9:D527,2,0), " Registre el código")</f>
        <v>0</v>
      </c>
      <c r="D27" s="305"/>
      <c r="E27" s="306"/>
      <c r="F27" s="302"/>
      <c r="H27" s="303"/>
      <c r="I27" s="300">
        <f t="shared" si="0"/>
        <v>0</v>
      </c>
      <c r="J27" s="303"/>
      <c r="K27" s="300">
        <f t="shared" si="2"/>
        <v>0</v>
      </c>
      <c r="L27" s="305"/>
    </row>
    <row r="28" spans="1:12">
      <c r="A28" s="289" t="s">
        <v>146</v>
      </c>
      <c r="B28" s="297">
        <f>+IFERROR(VLOOKUP(A28,'2. Objetivos y actividades'!$C$9:D528,2,0), " Registre el código")</f>
        <v>0</v>
      </c>
      <c r="D28" s="305"/>
      <c r="E28" s="306"/>
      <c r="F28" s="302"/>
      <c r="H28" s="303"/>
      <c r="I28" s="300">
        <f t="shared" si="0"/>
        <v>0</v>
      </c>
      <c r="J28" s="303"/>
      <c r="K28" s="300">
        <f t="shared" si="2"/>
        <v>0</v>
      </c>
      <c r="L28" s="305"/>
    </row>
    <row r="29" spans="1:12">
      <c r="A29" s="289" t="s">
        <v>146</v>
      </c>
      <c r="B29" s="297">
        <f>+IFERROR(VLOOKUP(A29,'2. Objetivos y actividades'!$C$9:D529,2,0), " Registre el código")</f>
        <v>0</v>
      </c>
      <c r="C29" s="289" t="s">
        <v>146</v>
      </c>
      <c r="D29" s="305"/>
      <c r="E29" s="306" t="s">
        <v>146</v>
      </c>
      <c r="F29" s="302"/>
      <c r="H29" s="303"/>
      <c r="I29" s="300">
        <f t="shared" si="0"/>
        <v>0</v>
      </c>
      <c r="J29" s="303"/>
      <c r="K29" s="300">
        <f t="shared" si="2"/>
        <v>0</v>
      </c>
      <c r="L29" s="305"/>
    </row>
    <row r="30" spans="1:12">
      <c r="A30" s="289" t="s">
        <v>146</v>
      </c>
      <c r="B30" s="297">
        <f>+IFERROR(VLOOKUP(A30,'2. Objetivos y actividades'!$C$9:D530,2,0), " Registre el código")</f>
        <v>0</v>
      </c>
      <c r="C30" s="289" t="s">
        <v>146</v>
      </c>
      <c r="D30" s="305"/>
      <c r="E30" s="306" t="s">
        <v>146</v>
      </c>
      <c r="F30" s="302"/>
      <c r="H30" s="303"/>
      <c r="I30" s="300">
        <f t="shared" si="0"/>
        <v>0</v>
      </c>
      <c r="J30" s="303"/>
      <c r="K30" s="300">
        <f t="shared" si="2"/>
        <v>0</v>
      </c>
      <c r="L30" s="305"/>
    </row>
    <row r="31" spans="1:12">
      <c r="A31" s="289" t="s">
        <v>146</v>
      </c>
      <c r="B31" s="297">
        <f>+IFERROR(VLOOKUP(A31,'2. Objetivos y actividades'!$C$9:D531,2,0), " Registre el código")</f>
        <v>0</v>
      </c>
      <c r="C31" s="289" t="s">
        <v>146</v>
      </c>
      <c r="D31" s="305"/>
      <c r="E31" s="306" t="s">
        <v>146</v>
      </c>
      <c r="F31" s="302"/>
      <c r="H31" s="303"/>
      <c r="I31" s="300">
        <f t="shared" si="0"/>
        <v>0</v>
      </c>
      <c r="J31" s="303"/>
      <c r="K31" s="300">
        <f t="shared" si="2"/>
        <v>0</v>
      </c>
      <c r="L31" s="305"/>
    </row>
    <row r="32" spans="1:12">
      <c r="A32" s="289" t="s">
        <v>146</v>
      </c>
      <c r="B32" s="297">
        <f>+IFERROR(VLOOKUP(A32,'2. Objetivos y actividades'!$C$9:D532,2,0), " Registre el código")</f>
        <v>0</v>
      </c>
      <c r="C32" s="289" t="s">
        <v>146</v>
      </c>
      <c r="D32" s="305"/>
      <c r="E32" s="306" t="s">
        <v>146</v>
      </c>
      <c r="F32" s="302"/>
      <c r="H32" s="303"/>
      <c r="I32" s="300">
        <f t="shared" si="0"/>
        <v>0</v>
      </c>
      <c r="J32" s="303"/>
      <c r="K32" s="300">
        <f t="shared" si="2"/>
        <v>0</v>
      </c>
      <c r="L32" s="305"/>
    </row>
    <row r="33" spans="1:12">
      <c r="A33" s="289" t="s">
        <v>146</v>
      </c>
      <c r="B33" s="297">
        <f>+IFERROR(VLOOKUP(A33,'2. Objetivos y actividades'!$C$9:D533,2,0), " Registre el código")</f>
        <v>0</v>
      </c>
      <c r="C33" s="289" t="s">
        <v>146</v>
      </c>
      <c r="D33" s="305"/>
      <c r="E33" s="306" t="s">
        <v>146</v>
      </c>
      <c r="F33" s="302"/>
      <c r="H33" s="303"/>
      <c r="I33" s="300">
        <f t="shared" si="0"/>
        <v>0</v>
      </c>
      <c r="J33" s="303"/>
      <c r="K33" s="300">
        <f t="shared" si="2"/>
        <v>0</v>
      </c>
      <c r="L33" s="305"/>
    </row>
    <row r="34" spans="1:12">
      <c r="A34" s="289" t="s">
        <v>146</v>
      </c>
      <c r="B34" s="297">
        <f>+IFERROR(VLOOKUP(A34,'2. Objetivos y actividades'!$C$9:D534,2,0), " Registre el código")</f>
        <v>0</v>
      </c>
      <c r="C34" s="289" t="s">
        <v>146</v>
      </c>
      <c r="D34" s="305"/>
      <c r="E34" s="306" t="s">
        <v>146</v>
      </c>
      <c r="F34" s="302"/>
      <c r="H34" s="303"/>
      <c r="I34" s="300">
        <f t="shared" si="0"/>
        <v>0</v>
      </c>
      <c r="J34" s="303"/>
      <c r="K34" s="300">
        <f t="shared" si="2"/>
        <v>0</v>
      </c>
      <c r="L34" s="305"/>
    </row>
    <row r="35" spans="1:12">
      <c r="A35" s="289" t="s">
        <v>146</v>
      </c>
      <c r="B35" s="297">
        <f>+IFERROR(VLOOKUP(A35,'2. Objetivos y actividades'!$C$9:D535,2,0), " Registre el código")</f>
        <v>0</v>
      </c>
      <c r="C35" s="289" t="s">
        <v>146</v>
      </c>
      <c r="D35" s="305"/>
      <c r="E35" s="306" t="s">
        <v>146</v>
      </c>
      <c r="F35" s="302"/>
      <c r="H35" s="303"/>
      <c r="I35" s="300">
        <f t="shared" si="0"/>
        <v>0</v>
      </c>
      <c r="J35" s="303"/>
      <c r="K35" s="300">
        <f t="shared" si="2"/>
        <v>0</v>
      </c>
      <c r="L35" s="305"/>
    </row>
    <row r="36" spans="1:12">
      <c r="A36" s="289" t="s">
        <v>146</v>
      </c>
      <c r="B36" s="297">
        <f>+IFERROR(VLOOKUP(A36,'2. Objetivos y actividades'!$C$9:D536,2,0), " Registre el código")</f>
        <v>0</v>
      </c>
      <c r="C36" s="289" t="s">
        <v>146</v>
      </c>
      <c r="D36" s="305"/>
      <c r="E36" s="306" t="s">
        <v>146</v>
      </c>
      <c r="F36" s="302"/>
      <c r="H36" s="303"/>
      <c r="I36" s="300">
        <f t="shared" si="0"/>
        <v>0</v>
      </c>
      <c r="J36" s="303"/>
      <c r="K36" s="300">
        <f t="shared" si="2"/>
        <v>0</v>
      </c>
      <c r="L36" s="305"/>
    </row>
    <row r="37" spans="1:12">
      <c r="A37" s="289" t="s">
        <v>146</v>
      </c>
      <c r="B37" s="297">
        <f>+IFERROR(VLOOKUP(A37,'2. Objetivos y actividades'!$C$9:D537,2,0), " Registre el código")</f>
        <v>0</v>
      </c>
      <c r="C37" s="289" t="s">
        <v>146</v>
      </c>
      <c r="D37" s="305"/>
      <c r="E37" s="306" t="s">
        <v>146</v>
      </c>
      <c r="F37" s="302"/>
      <c r="H37" s="303"/>
      <c r="I37" s="300">
        <f t="shared" si="0"/>
        <v>0</v>
      </c>
      <c r="J37" s="303"/>
      <c r="K37" s="300">
        <f t="shared" si="2"/>
        <v>0</v>
      </c>
      <c r="L37" s="305"/>
    </row>
    <row r="38" spans="1:12">
      <c r="A38" s="289" t="s">
        <v>146</v>
      </c>
      <c r="B38" s="297">
        <f>+IFERROR(VLOOKUP(A38,'2. Objetivos y actividades'!$C$9:D538,2,0), " Registre el código")</f>
        <v>0</v>
      </c>
      <c r="C38" s="289" t="s">
        <v>146</v>
      </c>
      <c r="D38" s="305"/>
      <c r="E38" s="306" t="s">
        <v>146</v>
      </c>
      <c r="F38" s="302"/>
      <c r="H38" s="303"/>
      <c r="I38" s="300">
        <f t="shared" si="0"/>
        <v>0</v>
      </c>
      <c r="J38" s="303"/>
      <c r="K38" s="300">
        <f t="shared" si="2"/>
        <v>0</v>
      </c>
      <c r="L38" s="305"/>
    </row>
    <row r="39" spans="1:12">
      <c r="A39" s="289" t="s">
        <v>146</v>
      </c>
      <c r="B39" s="297">
        <f>+IFERROR(VLOOKUP(A39,'2. Objetivos y actividades'!$C$9:D539,2,0), " Registre el código")</f>
        <v>0</v>
      </c>
      <c r="C39" s="289" t="s">
        <v>146</v>
      </c>
      <c r="D39" s="305"/>
      <c r="E39" s="306" t="s">
        <v>146</v>
      </c>
      <c r="F39" s="302"/>
      <c r="H39" s="303"/>
      <c r="I39" s="300">
        <f t="shared" si="0"/>
        <v>0</v>
      </c>
      <c r="J39" s="303"/>
      <c r="K39" s="300">
        <f t="shared" si="2"/>
        <v>0</v>
      </c>
      <c r="L39" s="305"/>
    </row>
    <row r="40" spans="1:12">
      <c r="A40" s="289" t="s">
        <v>146</v>
      </c>
      <c r="B40" s="297">
        <f>+IFERROR(VLOOKUP(A40,'2. Objetivos y actividades'!$C$9:D540,2,0), " Registre el código")</f>
        <v>0</v>
      </c>
      <c r="C40" s="289" t="s">
        <v>146</v>
      </c>
      <c r="D40" s="305"/>
      <c r="E40" s="306" t="s">
        <v>146</v>
      </c>
      <c r="F40" s="302"/>
      <c r="H40" s="303"/>
      <c r="I40" s="300">
        <f t="shared" si="0"/>
        <v>0</v>
      </c>
      <c r="J40" s="303"/>
      <c r="K40" s="300">
        <f t="shared" si="2"/>
        <v>0</v>
      </c>
      <c r="L40" s="305"/>
    </row>
    <row r="41" spans="1:12">
      <c r="A41" s="289" t="s">
        <v>146</v>
      </c>
      <c r="B41" s="297">
        <f>+IFERROR(VLOOKUP(A41,'2. Objetivos y actividades'!$C$9:D541,2,0), " Registre el código")</f>
        <v>0</v>
      </c>
      <c r="C41" s="289" t="s">
        <v>146</v>
      </c>
      <c r="D41" s="305"/>
      <c r="E41" s="306" t="s">
        <v>146</v>
      </c>
      <c r="F41" s="302"/>
      <c r="H41" s="303"/>
      <c r="I41" s="300">
        <f t="shared" si="0"/>
        <v>0</v>
      </c>
      <c r="J41" s="303"/>
      <c r="K41" s="300">
        <f t="shared" si="2"/>
        <v>0</v>
      </c>
      <c r="L41" s="305"/>
    </row>
    <row r="42" spans="1:12">
      <c r="A42" s="289" t="s">
        <v>146</v>
      </c>
      <c r="B42" s="297">
        <f>+IFERROR(VLOOKUP(A42,'2. Objetivos y actividades'!$C$9:D542,2,0), " Registre el código")</f>
        <v>0</v>
      </c>
      <c r="C42" s="289" t="s">
        <v>146</v>
      </c>
      <c r="D42" s="305"/>
      <c r="E42" s="306" t="s">
        <v>146</v>
      </c>
      <c r="F42" s="302"/>
      <c r="H42" s="303"/>
      <c r="I42" s="300">
        <f t="shared" si="0"/>
        <v>0</v>
      </c>
      <c r="J42" s="303"/>
      <c r="K42" s="300">
        <f t="shared" si="2"/>
        <v>0</v>
      </c>
      <c r="L42" s="305"/>
    </row>
    <row r="43" spans="1:12">
      <c r="A43" s="289" t="s">
        <v>146</v>
      </c>
      <c r="B43" s="297">
        <f>+IFERROR(VLOOKUP(A43,'2. Objetivos y actividades'!$C$9:D543,2,0), " Registre el código")</f>
        <v>0</v>
      </c>
      <c r="C43" s="289" t="s">
        <v>146</v>
      </c>
      <c r="D43" s="305"/>
      <c r="E43" s="306" t="s">
        <v>146</v>
      </c>
      <c r="F43" s="302"/>
      <c r="H43" s="303"/>
      <c r="I43" s="300">
        <f t="shared" si="0"/>
        <v>0</v>
      </c>
      <c r="J43" s="303"/>
      <c r="K43" s="300">
        <f t="shared" si="2"/>
        <v>0</v>
      </c>
      <c r="L43" s="305"/>
    </row>
    <row r="44" spans="1:12">
      <c r="A44" s="289" t="s">
        <v>146</v>
      </c>
      <c r="B44" s="297">
        <f>+IFERROR(VLOOKUP(A44,'2. Objetivos y actividades'!$C$9:D544,2,0), " Registre el código")</f>
        <v>0</v>
      </c>
      <c r="C44" s="289" t="s">
        <v>146</v>
      </c>
      <c r="D44" s="305"/>
      <c r="E44" s="306" t="s">
        <v>146</v>
      </c>
      <c r="F44" s="302"/>
      <c r="H44" s="303"/>
      <c r="I44" s="300">
        <f t="shared" si="0"/>
        <v>0</v>
      </c>
      <c r="J44" s="303"/>
      <c r="K44" s="300">
        <f t="shared" si="2"/>
        <v>0</v>
      </c>
      <c r="L44" s="305"/>
    </row>
    <row r="45" spans="1:12">
      <c r="A45" s="289" t="s">
        <v>146</v>
      </c>
      <c r="B45" s="297">
        <f>+IFERROR(VLOOKUP(A45,'2. Objetivos y actividades'!$C$9:D545,2,0), " Registre el código")</f>
        <v>0</v>
      </c>
      <c r="C45" s="289" t="s">
        <v>146</v>
      </c>
      <c r="D45" s="305"/>
      <c r="E45" s="306" t="s">
        <v>146</v>
      </c>
      <c r="F45" s="302"/>
      <c r="H45" s="303"/>
      <c r="I45" s="300">
        <f t="shared" si="0"/>
        <v>0</v>
      </c>
      <c r="J45" s="303"/>
      <c r="K45" s="300">
        <f t="shared" si="2"/>
        <v>0</v>
      </c>
      <c r="L45" s="305"/>
    </row>
    <row r="46" spans="1:12">
      <c r="A46" s="289" t="s">
        <v>146</v>
      </c>
      <c r="B46" s="297">
        <f>+IFERROR(VLOOKUP(A46,'2. Objetivos y actividades'!$C$9:D546,2,0), " Registre el código")</f>
        <v>0</v>
      </c>
      <c r="C46" s="289" t="s">
        <v>146</v>
      </c>
      <c r="D46" s="305"/>
      <c r="E46" s="306" t="s">
        <v>146</v>
      </c>
      <c r="F46" s="302"/>
      <c r="H46" s="303"/>
      <c r="I46" s="300">
        <f t="shared" si="0"/>
        <v>0</v>
      </c>
      <c r="J46" s="303"/>
      <c r="K46" s="300">
        <f t="shared" si="2"/>
        <v>0</v>
      </c>
      <c r="L46" s="305"/>
    </row>
    <row r="47" spans="1:12">
      <c r="A47" s="289" t="s">
        <v>146</v>
      </c>
      <c r="B47" s="297">
        <f>+IFERROR(VLOOKUP(A47,'2. Objetivos y actividades'!$C$9:D547,2,0), " Registre el código")</f>
        <v>0</v>
      </c>
      <c r="C47" s="289" t="s">
        <v>146</v>
      </c>
      <c r="D47" s="305"/>
      <c r="E47" s="306" t="s">
        <v>146</v>
      </c>
      <c r="F47" s="302"/>
      <c r="H47" s="303"/>
      <c r="I47" s="300">
        <f t="shared" si="0"/>
        <v>0</v>
      </c>
      <c r="J47" s="303"/>
      <c r="K47" s="300">
        <f t="shared" si="2"/>
        <v>0</v>
      </c>
      <c r="L47" s="305"/>
    </row>
    <row r="48" spans="1:12">
      <c r="A48" s="289" t="s">
        <v>146</v>
      </c>
      <c r="B48" s="297">
        <f>+IFERROR(VLOOKUP(A48,'2. Objetivos y actividades'!$C$9:D548,2,0), " Registre el código")</f>
        <v>0</v>
      </c>
      <c r="C48" s="289" t="s">
        <v>146</v>
      </c>
      <c r="D48" s="305"/>
      <c r="E48" s="306" t="s">
        <v>146</v>
      </c>
      <c r="F48" s="302"/>
      <c r="H48" s="303"/>
      <c r="I48" s="300">
        <f t="shared" si="0"/>
        <v>0</v>
      </c>
      <c r="J48" s="303"/>
      <c r="K48" s="300">
        <f t="shared" si="2"/>
        <v>0</v>
      </c>
      <c r="L48" s="305"/>
    </row>
    <row r="49" spans="1:12">
      <c r="A49" s="289" t="s">
        <v>146</v>
      </c>
      <c r="B49" s="297">
        <f>+IFERROR(VLOOKUP(A49,'2. Objetivos y actividades'!$C$9:D549,2,0), " Registre el código")</f>
        <v>0</v>
      </c>
      <c r="C49" s="289" t="s">
        <v>146</v>
      </c>
      <c r="D49" s="305"/>
      <c r="E49" s="306" t="s">
        <v>146</v>
      </c>
      <c r="F49" s="302"/>
      <c r="H49" s="303"/>
      <c r="I49" s="300">
        <f t="shared" ref="I49:I80" si="7">+H49*G49</f>
        <v>0</v>
      </c>
      <c r="J49" s="303"/>
      <c r="K49" s="300">
        <f t="shared" si="2"/>
        <v>0</v>
      </c>
      <c r="L49" s="305"/>
    </row>
    <row r="50" spans="1:12">
      <c r="A50" s="289" t="s">
        <v>146</v>
      </c>
      <c r="B50" s="297">
        <f>+IFERROR(VLOOKUP(A50,'2. Objetivos y actividades'!$C$9:D550,2,0), " Registre el código")</f>
        <v>0</v>
      </c>
      <c r="C50" s="289" t="s">
        <v>146</v>
      </c>
      <c r="D50" s="305"/>
      <c r="E50" s="306" t="s">
        <v>146</v>
      </c>
      <c r="F50" s="302"/>
      <c r="H50" s="303"/>
      <c r="I50" s="300">
        <f t="shared" si="7"/>
        <v>0</v>
      </c>
      <c r="J50" s="303"/>
      <c r="K50" s="300">
        <f t="shared" si="2"/>
        <v>0</v>
      </c>
      <c r="L50" s="305"/>
    </row>
    <row r="51" spans="1:12">
      <c r="A51" s="289" t="s">
        <v>146</v>
      </c>
      <c r="B51" s="297">
        <f>+IFERROR(VLOOKUP(A51,'2. Objetivos y actividades'!$C$9:D551,2,0), " Registre el código")</f>
        <v>0</v>
      </c>
      <c r="C51" s="289" t="s">
        <v>146</v>
      </c>
      <c r="D51" s="305"/>
      <c r="E51" s="306" t="s">
        <v>146</v>
      </c>
      <c r="F51" s="302"/>
      <c r="H51" s="303"/>
      <c r="I51" s="300">
        <f t="shared" si="7"/>
        <v>0</v>
      </c>
      <c r="J51" s="303"/>
      <c r="K51" s="300">
        <f t="shared" si="2"/>
        <v>0</v>
      </c>
      <c r="L51" s="305"/>
    </row>
    <row r="52" spans="1:12">
      <c r="A52" s="289" t="s">
        <v>146</v>
      </c>
      <c r="B52" s="297">
        <f>+IFERROR(VLOOKUP(A52,'2. Objetivos y actividades'!$C$9:D552,2,0), " Registre el código")</f>
        <v>0</v>
      </c>
      <c r="C52" s="289" t="s">
        <v>146</v>
      </c>
      <c r="D52" s="305"/>
      <c r="E52" s="306" t="s">
        <v>146</v>
      </c>
      <c r="F52" s="302"/>
      <c r="H52" s="303"/>
      <c r="I52" s="300">
        <f t="shared" si="7"/>
        <v>0</v>
      </c>
      <c r="J52" s="303"/>
      <c r="K52" s="300">
        <f t="shared" si="2"/>
        <v>0</v>
      </c>
      <c r="L52" s="305"/>
    </row>
    <row r="53" spans="1:12">
      <c r="A53" s="289" t="s">
        <v>146</v>
      </c>
      <c r="B53" s="297">
        <f>+IFERROR(VLOOKUP(A53,'2. Objetivos y actividades'!$C$9:D553,2,0), " Registre el código")</f>
        <v>0</v>
      </c>
      <c r="C53" s="289" t="s">
        <v>146</v>
      </c>
      <c r="D53" s="305"/>
      <c r="E53" s="306" t="s">
        <v>146</v>
      </c>
      <c r="F53" s="302"/>
      <c r="H53" s="303"/>
      <c r="I53" s="300">
        <f t="shared" si="7"/>
        <v>0</v>
      </c>
      <c r="J53" s="303"/>
      <c r="K53" s="300">
        <f t="shared" si="2"/>
        <v>0</v>
      </c>
      <c r="L53" s="305"/>
    </row>
    <row r="54" spans="1:12">
      <c r="A54" s="289" t="s">
        <v>146</v>
      </c>
      <c r="B54" s="297">
        <f>+IFERROR(VLOOKUP(A54,'2. Objetivos y actividades'!$C$9:D554,2,0), " Registre el código")</f>
        <v>0</v>
      </c>
      <c r="C54" s="289" t="s">
        <v>146</v>
      </c>
      <c r="D54" s="305"/>
      <c r="E54" s="306" t="s">
        <v>146</v>
      </c>
      <c r="F54" s="302"/>
      <c r="H54" s="303"/>
      <c r="I54" s="300">
        <f t="shared" si="7"/>
        <v>0</v>
      </c>
      <c r="J54" s="303"/>
      <c r="K54" s="300">
        <f t="shared" si="2"/>
        <v>0</v>
      </c>
      <c r="L54" s="305"/>
    </row>
    <row r="55" spans="1:12">
      <c r="A55" s="289" t="s">
        <v>146</v>
      </c>
      <c r="B55" s="297">
        <f>+IFERROR(VLOOKUP(A55,'2. Objetivos y actividades'!$C$9:D555,2,0), " Registre el código")</f>
        <v>0</v>
      </c>
      <c r="C55" s="289" t="s">
        <v>146</v>
      </c>
      <c r="D55" s="305"/>
      <c r="E55" s="306" t="s">
        <v>146</v>
      </c>
      <c r="F55" s="302"/>
      <c r="H55" s="303"/>
      <c r="I55" s="300">
        <f t="shared" si="7"/>
        <v>0</v>
      </c>
      <c r="J55" s="303"/>
      <c r="K55" s="300">
        <f t="shared" si="2"/>
        <v>0</v>
      </c>
      <c r="L55" s="305"/>
    </row>
    <row r="56" spans="1:12">
      <c r="A56" s="289" t="s">
        <v>146</v>
      </c>
      <c r="B56" s="297">
        <f>+IFERROR(VLOOKUP(A56,'2. Objetivos y actividades'!$C$9:D556,2,0), " Registre el código")</f>
        <v>0</v>
      </c>
      <c r="C56" s="289" t="s">
        <v>146</v>
      </c>
      <c r="D56" s="305"/>
      <c r="E56" s="306" t="s">
        <v>146</v>
      </c>
      <c r="F56" s="302"/>
      <c r="H56" s="303"/>
      <c r="I56" s="300">
        <f t="shared" si="7"/>
        <v>0</v>
      </c>
      <c r="J56" s="303"/>
      <c r="K56" s="300">
        <f t="shared" si="2"/>
        <v>0</v>
      </c>
      <c r="L56" s="305"/>
    </row>
    <row r="57" spans="1:12">
      <c r="A57" s="289" t="s">
        <v>146</v>
      </c>
      <c r="B57" s="297">
        <f>+IFERROR(VLOOKUP(A57,'2. Objetivos y actividades'!$C$9:D557,2,0), " Registre el código")</f>
        <v>0</v>
      </c>
      <c r="C57" s="289" t="s">
        <v>146</v>
      </c>
      <c r="D57" s="305"/>
      <c r="E57" s="306" t="s">
        <v>146</v>
      </c>
      <c r="F57" s="302"/>
      <c r="H57" s="303"/>
      <c r="I57" s="300">
        <f t="shared" si="7"/>
        <v>0</v>
      </c>
      <c r="J57" s="303"/>
      <c r="K57" s="300">
        <f t="shared" si="2"/>
        <v>0</v>
      </c>
      <c r="L57" s="305"/>
    </row>
    <row r="58" spans="1:12">
      <c r="A58" s="289" t="s">
        <v>146</v>
      </c>
      <c r="B58" s="297">
        <f>+IFERROR(VLOOKUP(A58,'2. Objetivos y actividades'!$C$9:D558,2,0), " Registre el código")</f>
        <v>0</v>
      </c>
      <c r="C58" s="289" t="s">
        <v>146</v>
      </c>
      <c r="D58" s="305"/>
      <c r="E58" s="306" t="s">
        <v>146</v>
      </c>
      <c r="F58" s="302"/>
      <c r="H58" s="303"/>
      <c r="I58" s="300">
        <f t="shared" si="7"/>
        <v>0</v>
      </c>
      <c r="J58" s="303"/>
      <c r="K58" s="300">
        <f t="shared" si="2"/>
        <v>0</v>
      </c>
      <c r="L58" s="305"/>
    </row>
    <row r="59" spans="1:12">
      <c r="A59" s="289" t="s">
        <v>146</v>
      </c>
      <c r="B59" s="297">
        <f>+IFERROR(VLOOKUP(A59,'2. Objetivos y actividades'!$C$9:D559,2,0), " Registre el código")</f>
        <v>0</v>
      </c>
      <c r="C59" s="289" t="s">
        <v>146</v>
      </c>
      <c r="D59" s="305"/>
      <c r="E59" s="306" t="s">
        <v>146</v>
      </c>
      <c r="F59" s="302"/>
      <c r="H59" s="303"/>
      <c r="I59" s="300">
        <f t="shared" si="7"/>
        <v>0</v>
      </c>
      <c r="J59" s="303"/>
      <c r="K59" s="300">
        <f t="shared" si="2"/>
        <v>0</v>
      </c>
      <c r="L59" s="305"/>
    </row>
    <row r="60" spans="1:12">
      <c r="A60" s="289" t="s">
        <v>146</v>
      </c>
      <c r="B60" s="297">
        <f>+IFERROR(VLOOKUP(A60,'2. Objetivos y actividades'!$C$9:D560,2,0), " Registre el código")</f>
        <v>0</v>
      </c>
      <c r="C60" s="289" t="s">
        <v>146</v>
      </c>
      <c r="D60" s="305"/>
      <c r="E60" s="306" t="s">
        <v>146</v>
      </c>
      <c r="F60" s="302"/>
      <c r="H60" s="303"/>
      <c r="I60" s="300">
        <f t="shared" si="7"/>
        <v>0</v>
      </c>
      <c r="J60" s="303"/>
      <c r="K60" s="300">
        <f t="shared" si="2"/>
        <v>0</v>
      </c>
      <c r="L60" s="305"/>
    </row>
    <row r="61" spans="1:12">
      <c r="A61" s="289" t="s">
        <v>146</v>
      </c>
      <c r="B61" s="297">
        <f>+IFERROR(VLOOKUP(A61,'2. Objetivos y actividades'!$C$9:D561,2,0), " Registre el código")</f>
        <v>0</v>
      </c>
      <c r="C61" s="289" t="s">
        <v>146</v>
      </c>
      <c r="D61" s="305"/>
      <c r="E61" s="306" t="s">
        <v>146</v>
      </c>
      <c r="F61" s="302"/>
      <c r="H61" s="303"/>
      <c r="I61" s="300">
        <f t="shared" si="7"/>
        <v>0</v>
      </c>
      <c r="J61" s="303"/>
      <c r="K61" s="300">
        <f t="shared" si="2"/>
        <v>0</v>
      </c>
      <c r="L61" s="305"/>
    </row>
    <row r="62" spans="1:12">
      <c r="A62" s="289" t="s">
        <v>146</v>
      </c>
      <c r="B62" s="297">
        <f>+IFERROR(VLOOKUP(A62,'2. Objetivos y actividades'!$C$9:D562,2,0), " Registre el código")</f>
        <v>0</v>
      </c>
      <c r="C62" s="289" t="s">
        <v>146</v>
      </c>
      <c r="D62" s="305"/>
      <c r="E62" s="306" t="s">
        <v>146</v>
      </c>
      <c r="F62" s="302"/>
      <c r="H62" s="303"/>
      <c r="I62" s="300">
        <f t="shared" si="7"/>
        <v>0</v>
      </c>
      <c r="J62" s="303"/>
      <c r="K62" s="300">
        <f t="shared" si="2"/>
        <v>0</v>
      </c>
      <c r="L62" s="305"/>
    </row>
    <row r="63" spans="1:12">
      <c r="A63" s="289" t="s">
        <v>146</v>
      </c>
      <c r="B63" s="297">
        <f>+IFERROR(VLOOKUP(A63,'2. Objetivos y actividades'!$C$9:D563,2,0), " Registre el código")</f>
        <v>0</v>
      </c>
      <c r="C63" s="289" t="s">
        <v>146</v>
      </c>
      <c r="D63" s="305"/>
      <c r="E63" s="306" t="s">
        <v>146</v>
      </c>
      <c r="F63" s="302"/>
      <c r="H63" s="303"/>
      <c r="I63" s="300">
        <f t="shared" si="7"/>
        <v>0</v>
      </c>
      <c r="J63" s="303"/>
      <c r="K63" s="300">
        <f t="shared" si="2"/>
        <v>0</v>
      </c>
      <c r="L63" s="305"/>
    </row>
    <row r="64" spans="1:12">
      <c r="A64" s="289" t="s">
        <v>146</v>
      </c>
      <c r="B64" s="297">
        <f>+IFERROR(VLOOKUP(A64,'2. Objetivos y actividades'!$C$9:D564,2,0), " Registre el código")</f>
        <v>0</v>
      </c>
      <c r="C64" s="289" t="s">
        <v>146</v>
      </c>
      <c r="D64" s="305"/>
      <c r="E64" s="306" t="s">
        <v>146</v>
      </c>
      <c r="F64" s="302"/>
      <c r="H64" s="303"/>
      <c r="I64" s="300">
        <f t="shared" si="7"/>
        <v>0</v>
      </c>
      <c r="J64" s="303"/>
      <c r="K64" s="300">
        <f t="shared" si="2"/>
        <v>0</v>
      </c>
      <c r="L64" s="305"/>
    </row>
    <row r="65" spans="1:12">
      <c r="A65" s="289" t="s">
        <v>146</v>
      </c>
      <c r="B65" s="297">
        <f>+IFERROR(VLOOKUP(A65,'2. Objetivos y actividades'!$C$9:D565,2,0), " Registre el código")</f>
        <v>0</v>
      </c>
      <c r="C65" s="289" t="s">
        <v>146</v>
      </c>
      <c r="D65" s="305"/>
      <c r="E65" s="306" t="s">
        <v>146</v>
      </c>
      <c r="F65" s="302"/>
      <c r="H65" s="303"/>
      <c r="I65" s="300">
        <f t="shared" si="7"/>
        <v>0</v>
      </c>
      <c r="J65" s="303"/>
      <c r="K65" s="300">
        <f t="shared" si="2"/>
        <v>0</v>
      </c>
      <c r="L65" s="305"/>
    </row>
    <row r="66" spans="1:12">
      <c r="A66" s="289" t="s">
        <v>146</v>
      </c>
      <c r="B66" s="297">
        <f>+IFERROR(VLOOKUP(A66,'2. Objetivos y actividades'!$C$9:D566,2,0), " Registre el código")</f>
        <v>0</v>
      </c>
      <c r="C66" s="289" t="s">
        <v>146</v>
      </c>
      <c r="D66" s="305"/>
      <c r="E66" s="306" t="s">
        <v>146</v>
      </c>
      <c r="F66" s="302"/>
      <c r="H66" s="303"/>
      <c r="I66" s="300">
        <f t="shared" si="7"/>
        <v>0</v>
      </c>
      <c r="J66" s="303"/>
      <c r="K66" s="300">
        <f t="shared" si="2"/>
        <v>0</v>
      </c>
      <c r="L66" s="305"/>
    </row>
    <row r="67" spans="1:12">
      <c r="A67" s="289" t="s">
        <v>146</v>
      </c>
      <c r="B67" s="297">
        <f>+IFERROR(VLOOKUP(A67,'2. Objetivos y actividades'!$C$9:D567,2,0), " Registre el código")</f>
        <v>0</v>
      </c>
      <c r="C67" s="289" t="s">
        <v>146</v>
      </c>
      <c r="D67" s="305"/>
      <c r="E67" s="306" t="s">
        <v>146</v>
      </c>
      <c r="F67" s="302"/>
      <c r="H67" s="303"/>
      <c r="I67" s="300">
        <f t="shared" si="7"/>
        <v>0</v>
      </c>
      <c r="J67" s="303"/>
      <c r="K67" s="300">
        <f t="shared" si="2"/>
        <v>0</v>
      </c>
      <c r="L67" s="305"/>
    </row>
    <row r="68" spans="1:12">
      <c r="A68" s="289" t="s">
        <v>146</v>
      </c>
      <c r="B68" s="297">
        <f>+IFERROR(VLOOKUP(A68,'2. Objetivos y actividades'!$C$9:D568,2,0), " Registre el código")</f>
        <v>0</v>
      </c>
      <c r="C68" s="289" t="s">
        <v>146</v>
      </c>
      <c r="D68" s="305"/>
      <c r="E68" s="306" t="s">
        <v>146</v>
      </c>
      <c r="F68" s="302"/>
      <c r="H68" s="303"/>
      <c r="I68" s="300">
        <f t="shared" si="7"/>
        <v>0</v>
      </c>
      <c r="J68" s="303"/>
      <c r="K68" s="300">
        <f t="shared" si="2"/>
        <v>0</v>
      </c>
      <c r="L68" s="305"/>
    </row>
    <row r="69" spans="1:12">
      <c r="A69" s="289" t="s">
        <v>146</v>
      </c>
      <c r="B69" s="297">
        <f>+IFERROR(VLOOKUP(A69,'2. Objetivos y actividades'!$C$9:D569,2,0), " Registre el código")</f>
        <v>0</v>
      </c>
      <c r="C69" s="289" t="s">
        <v>146</v>
      </c>
      <c r="D69" s="305"/>
      <c r="E69" s="306" t="s">
        <v>146</v>
      </c>
      <c r="F69" s="302"/>
      <c r="H69" s="303"/>
      <c r="I69" s="300">
        <f t="shared" si="7"/>
        <v>0</v>
      </c>
      <c r="J69" s="303"/>
      <c r="K69" s="300">
        <f t="shared" si="2"/>
        <v>0</v>
      </c>
      <c r="L69" s="305"/>
    </row>
    <row r="70" spans="1:12">
      <c r="A70" s="289" t="s">
        <v>146</v>
      </c>
      <c r="B70" s="297">
        <f>+IFERROR(VLOOKUP(A70,'2. Objetivos y actividades'!$C$9:D570,2,0), " Registre el código")</f>
        <v>0</v>
      </c>
      <c r="C70" s="289" t="s">
        <v>146</v>
      </c>
      <c r="D70" s="305"/>
      <c r="E70" s="306" t="s">
        <v>146</v>
      </c>
      <c r="F70" s="302"/>
      <c r="H70" s="303"/>
      <c r="I70" s="300">
        <f t="shared" si="7"/>
        <v>0</v>
      </c>
      <c r="J70" s="303"/>
      <c r="K70" s="300">
        <f t="shared" si="2"/>
        <v>0</v>
      </c>
      <c r="L70" s="305"/>
    </row>
    <row r="71" spans="1:12">
      <c r="A71" s="289" t="s">
        <v>146</v>
      </c>
      <c r="B71" s="297">
        <f>+IFERROR(VLOOKUP(A71,'2. Objetivos y actividades'!$C$9:D571,2,0), " Registre el código")</f>
        <v>0</v>
      </c>
      <c r="C71" s="289" t="s">
        <v>146</v>
      </c>
      <c r="D71" s="305"/>
      <c r="E71" s="306" t="s">
        <v>146</v>
      </c>
      <c r="F71" s="302"/>
      <c r="H71" s="303"/>
      <c r="I71" s="300">
        <f t="shared" si="7"/>
        <v>0</v>
      </c>
      <c r="J71" s="303"/>
      <c r="K71" s="300">
        <f t="shared" si="2"/>
        <v>0</v>
      </c>
      <c r="L71" s="305"/>
    </row>
    <row r="72" spans="1:12">
      <c r="A72" s="289" t="s">
        <v>146</v>
      </c>
      <c r="B72" s="297">
        <f>+IFERROR(VLOOKUP(A72,'2. Objetivos y actividades'!$C$9:D572,2,0), " Registre el código")</f>
        <v>0</v>
      </c>
      <c r="C72" s="289" t="s">
        <v>146</v>
      </c>
      <c r="D72" s="305"/>
      <c r="E72" s="306" t="s">
        <v>146</v>
      </c>
      <c r="F72" s="302"/>
      <c r="H72" s="303"/>
      <c r="I72" s="300">
        <f t="shared" si="7"/>
        <v>0</v>
      </c>
      <c r="J72" s="303"/>
      <c r="K72" s="300">
        <f t="shared" si="2"/>
        <v>0</v>
      </c>
      <c r="L72" s="305"/>
    </row>
    <row r="73" spans="1:12">
      <c r="A73" s="289" t="s">
        <v>146</v>
      </c>
      <c r="B73" s="297">
        <f>+IFERROR(VLOOKUP(A73,'2. Objetivos y actividades'!$C$9:D573,2,0), " Registre el código")</f>
        <v>0</v>
      </c>
      <c r="C73" s="289" t="s">
        <v>146</v>
      </c>
      <c r="D73" s="305"/>
      <c r="E73" s="306" t="s">
        <v>146</v>
      </c>
      <c r="F73" s="302"/>
      <c r="H73" s="303"/>
      <c r="I73" s="300">
        <f t="shared" si="7"/>
        <v>0</v>
      </c>
      <c r="J73" s="303"/>
      <c r="K73" s="300">
        <f t="shared" si="2"/>
        <v>0</v>
      </c>
      <c r="L73" s="305"/>
    </row>
    <row r="74" spans="1:12">
      <c r="A74" s="289" t="s">
        <v>146</v>
      </c>
      <c r="B74" s="297">
        <f>+IFERROR(VLOOKUP(A74,'2. Objetivos y actividades'!$C$9:D574,2,0), " Registre el código")</f>
        <v>0</v>
      </c>
      <c r="C74" s="289" t="s">
        <v>146</v>
      </c>
      <c r="D74" s="305"/>
      <c r="E74" s="306" t="s">
        <v>146</v>
      </c>
      <c r="F74" s="302"/>
      <c r="H74" s="303"/>
      <c r="I74" s="300">
        <f t="shared" si="7"/>
        <v>0</v>
      </c>
      <c r="J74" s="303"/>
      <c r="K74" s="300">
        <f t="shared" si="2"/>
        <v>0</v>
      </c>
      <c r="L74" s="305"/>
    </row>
    <row r="75" spans="1:12">
      <c r="A75" s="289" t="s">
        <v>146</v>
      </c>
      <c r="B75" s="297">
        <f>+IFERROR(VLOOKUP(A75,'2. Objetivos y actividades'!$C$9:D575,2,0), " Registre el código")</f>
        <v>0</v>
      </c>
      <c r="C75" s="289" t="s">
        <v>146</v>
      </c>
      <c r="D75" s="305"/>
      <c r="E75" s="306" t="s">
        <v>146</v>
      </c>
      <c r="F75" s="302"/>
      <c r="H75" s="303"/>
      <c r="I75" s="300">
        <f t="shared" si="7"/>
        <v>0</v>
      </c>
      <c r="J75" s="303"/>
      <c r="K75" s="300">
        <f t="shared" si="2"/>
        <v>0</v>
      </c>
      <c r="L75" s="305"/>
    </row>
    <row r="76" spans="1:12">
      <c r="A76" s="289" t="s">
        <v>146</v>
      </c>
      <c r="B76" s="297">
        <f>+IFERROR(VLOOKUP(A76,'2. Objetivos y actividades'!$C$9:D576,2,0), " Registre el código")</f>
        <v>0</v>
      </c>
      <c r="C76" s="289" t="s">
        <v>146</v>
      </c>
      <c r="D76" s="305"/>
      <c r="E76" s="306" t="s">
        <v>146</v>
      </c>
      <c r="F76" s="302"/>
      <c r="H76" s="303"/>
      <c r="I76" s="300">
        <f t="shared" si="7"/>
        <v>0</v>
      </c>
      <c r="J76" s="303"/>
      <c r="K76" s="300">
        <f t="shared" si="2"/>
        <v>0</v>
      </c>
      <c r="L76" s="305"/>
    </row>
    <row r="77" spans="1:12">
      <c r="A77" s="289" t="s">
        <v>146</v>
      </c>
      <c r="B77" s="297">
        <f>+IFERROR(VLOOKUP(A77,'2. Objetivos y actividades'!$C$9:D577,2,0), " Registre el código")</f>
        <v>0</v>
      </c>
      <c r="C77" s="289" t="s">
        <v>146</v>
      </c>
      <c r="D77" s="305"/>
      <c r="E77" s="306" t="s">
        <v>146</v>
      </c>
      <c r="F77" s="302"/>
      <c r="H77" s="303"/>
      <c r="I77" s="300">
        <f t="shared" si="7"/>
        <v>0</v>
      </c>
      <c r="J77" s="303"/>
      <c r="K77" s="300">
        <f t="shared" si="2"/>
        <v>0</v>
      </c>
      <c r="L77" s="305"/>
    </row>
    <row r="78" spans="1:12">
      <c r="A78" s="289" t="s">
        <v>146</v>
      </c>
      <c r="B78" s="297">
        <f>+IFERROR(VLOOKUP(A78,'2. Objetivos y actividades'!$C$9:D578,2,0), " Registre el código")</f>
        <v>0</v>
      </c>
      <c r="C78" s="289" t="s">
        <v>146</v>
      </c>
      <c r="D78" s="305"/>
      <c r="E78" s="306" t="s">
        <v>146</v>
      </c>
      <c r="F78" s="302"/>
      <c r="H78" s="303"/>
      <c r="I78" s="300">
        <f t="shared" si="7"/>
        <v>0</v>
      </c>
      <c r="J78" s="303"/>
      <c r="K78" s="300">
        <f t="shared" si="2"/>
        <v>0</v>
      </c>
      <c r="L78" s="305"/>
    </row>
    <row r="79" spans="1:12">
      <c r="A79" s="289" t="s">
        <v>146</v>
      </c>
      <c r="B79" s="297">
        <f>+IFERROR(VLOOKUP(A79,'2. Objetivos y actividades'!$C$9:D579,2,0), " Registre el código")</f>
        <v>0</v>
      </c>
      <c r="C79" s="289" t="s">
        <v>146</v>
      </c>
      <c r="D79" s="305"/>
      <c r="E79" s="306" t="s">
        <v>146</v>
      </c>
      <c r="F79" s="302"/>
      <c r="H79" s="303"/>
      <c r="I79" s="300">
        <f t="shared" si="7"/>
        <v>0</v>
      </c>
      <c r="J79" s="303"/>
      <c r="K79" s="300">
        <f t="shared" si="2"/>
        <v>0</v>
      </c>
      <c r="L79" s="305"/>
    </row>
    <row r="80" spans="1:12">
      <c r="A80" s="289" t="s">
        <v>146</v>
      </c>
      <c r="B80" s="297">
        <f>+IFERROR(VLOOKUP(A80,'2. Objetivos y actividades'!$C$9:D580,2,0), " Registre el código")</f>
        <v>0</v>
      </c>
      <c r="C80" s="289" t="s">
        <v>146</v>
      </c>
      <c r="D80" s="305"/>
      <c r="E80" s="306" t="s">
        <v>146</v>
      </c>
      <c r="F80" s="302"/>
      <c r="H80" s="303"/>
      <c r="I80" s="300">
        <f t="shared" si="7"/>
        <v>0</v>
      </c>
      <c r="J80" s="303"/>
      <c r="K80" s="300">
        <f t="shared" si="2"/>
        <v>0</v>
      </c>
      <c r="L80" s="305"/>
    </row>
    <row r="81" spans="1:12">
      <c r="A81" s="289" t="s">
        <v>146</v>
      </c>
      <c r="B81" s="297">
        <f>+IFERROR(VLOOKUP(A81,'2. Objetivos y actividades'!$C$9:D581,2,0), " Registre el código")</f>
        <v>0</v>
      </c>
      <c r="C81" s="289" t="s">
        <v>146</v>
      </c>
      <c r="D81" s="305"/>
      <c r="E81" s="306" t="s">
        <v>146</v>
      </c>
      <c r="F81" s="302"/>
      <c r="H81" s="303"/>
      <c r="I81" s="300">
        <f t="shared" ref="I81:I112" si="8">+H81*G81</f>
        <v>0</v>
      </c>
      <c r="J81" s="303"/>
      <c r="K81" s="300">
        <f t="shared" ref="K81:K144" si="9">+I81-J81</f>
        <v>0</v>
      </c>
      <c r="L81" s="305"/>
    </row>
    <row r="82" spans="1:12">
      <c r="A82" s="289" t="s">
        <v>146</v>
      </c>
      <c r="B82" s="297">
        <f>+IFERROR(VLOOKUP(A82,'2. Objetivos y actividades'!$C$9:D582,2,0), " Registre el código")</f>
        <v>0</v>
      </c>
      <c r="C82" s="289" t="s">
        <v>146</v>
      </c>
      <c r="D82" s="305"/>
      <c r="E82" s="306" t="s">
        <v>146</v>
      </c>
      <c r="F82" s="302"/>
      <c r="H82" s="303"/>
      <c r="I82" s="300">
        <f t="shared" si="8"/>
        <v>0</v>
      </c>
      <c r="J82" s="303"/>
      <c r="K82" s="300">
        <f t="shared" si="9"/>
        <v>0</v>
      </c>
      <c r="L82" s="305"/>
    </row>
    <row r="83" spans="1:12">
      <c r="A83" s="289" t="s">
        <v>146</v>
      </c>
      <c r="B83" s="297">
        <f>+IFERROR(VLOOKUP(A83,'2. Objetivos y actividades'!$C$9:D583,2,0), " Registre el código")</f>
        <v>0</v>
      </c>
      <c r="C83" s="289" t="s">
        <v>146</v>
      </c>
      <c r="D83" s="305"/>
      <c r="E83" s="306" t="s">
        <v>146</v>
      </c>
      <c r="F83" s="302"/>
      <c r="H83" s="303"/>
      <c r="I83" s="300">
        <f t="shared" si="8"/>
        <v>0</v>
      </c>
      <c r="J83" s="303"/>
      <c r="K83" s="300">
        <f t="shared" si="9"/>
        <v>0</v>
      </c>
      <c r="L83" s="305"/>
    </row>
    <row r="84" spans="1:12">
      <c r="A84" s="289" t="s">
        <v>146</v>
      </c>
      <c r="B84" s="297">
        <f>+IFERROR(VLOOKUP(A84,'2. Objetivos y actividades'!$C$9:D584,2,0), " Registre el código")</f>
        <v>0</v>
      </c>
      <c r="C84" s="289" t="s">
        <v>146</v>
      </c>
      <c r="D84" s="305"/>
      <c r="E84" s="306" t="s">
        <v>146</v>
      </c>
      <c r="F84" s="302"/>
      <c r="H84" s="303"/>
      <c r="I84" s="300">
        <f t="shared" si="8"/>
        <v>0</v>
      </c>
      <c r="J84" s="303"/>
      <c r="K84" s="300">
        <f t="shared" si="9"/>
        <v>0</v>
      </c>
      <c r="L84" s="305"/>
    </row>
    <row r="85" spans="1:12">
      <c r="A85" s="289" t="s">
        <v>146</v>
      </c>
      <c r="B85" s="297">
        <f>+IFERROR(VLOOKUP(A85,'2. Objetivos y actividades'!$C$9:D585,2,0), " Registre el código")</f>
        <v>0</v>
      </c>
      <c r="C85" s="289" t="s">
        <v>146</v>
      </c>
      <c r="D85" s="305"/>
      <c r="E85" s="306" t="s">
        <v>146</v>
      </c>
      <c r="F85" s="302"/>
      <c r="H85" s="303"/>
      <c r="I85" s="300">
        <f t="shared" si="8"/>
        <v>0</v>
      </c>
      <c r="J85" s="303"/>
      <c r="K85" s="300">
        <f t="shared" si="9"/>
        <v>0</v>
      </c>
      <c r="L85" s="305"/>
    </row>
    <row r="86" spans="1:12">
      <c r="A86" s="289" t="s">
        <v>146</v>
      </c>
      <c r="B86" s="297">
        <f>+IFERROR(VLOOKUP(A86,'2. Objetivos y actividades'!$C$9:D586,2,0), " Registre el código")</f>
        <v>0</v>
      </c>
      <c r="C86" s="289" t="s">
        <v>146</v>
      </c>
      <c r="D86" s="305"/>
      <c r="E86" s="306" t="s">
        <v>146</v>
      </c>
      <c r="F86" s="302"/>
      <c r="H86" s="303"/>
      <c r="I86" s="300">
        <f t="shared" si="8"/>
        <v>0</v>
      </c>
      <c r="J86" s="303"/>
      <c r="K86" s="300">
        <f t="shared" si="9"/>
        <v>0</v>
      </c>
      <c r="L86" s="305"/>
    </row>
    <row r="87" spans="1:12">
      <c r="A87" s="289" t="s">
        <v>146</v>
      </c>
      <c r="B87" s="297">
        <f>+IFERROR(VLOOKUP(A87,'2. Objetivos y actividades'!$C$9:D587,2,0), " Registre el código")</f>
        <v>0</v>
      </c>
      <c r="C87" s="289" t="s">
        <v>146</v>
      </c>
      <c r="D87" s="305"/>
      <c r="E87" s="306" t="s">
        <v>146</v>
      </c>
      <c r="F87" s="302"/>
      <c r="H87" s="303"/>
      <c r="I87" s="300">
        <f t="shared" si="8"/>
        <v>0</v>
      </c>
      <c r="J87" s="303"/>
      <c r="K87" s="300">
        <f t="shared" si="9"/>
        <v>0</v>
      </c>
      <c r="L87" s="305"/>
    </row>
    <row r="88" spans="1:12">
      <c r="A88" s="289" t="s">
        <v>146</v>
      </c>
      <c r="B88" s="297">
        <f>+IFERROR(VLOOKUP(A88,'2. Objetivos y actividades'!$C$9:D588,2,0), " Registre el código")</f>
        <v>0</v>
      </c>
      <c r="C88" s="289" t="s">
        <v>146</v>
      </c>
      <c r="D88" s="305"/>
      <c r="E88" s="306" t="s">
        <v>146</v>
      </c>
      <c r="F88" s="302"/>
      <c r="H88" s="303"/>
      <c r="I88" s="300">
        <f t="shared" si="8"/>
        <v>0</v>
      </c>
      <c r="J88" s="303"/>
      <c r="K88" s="300">
        <f t="shared" si="9"/>
        <v>0</v>
      </c>
      <c r="L88" s="305"/>
    </row>
    <row r="89" spans="1:12">
      <c r="A89" s="289" t="s">
        <v>146</v>
      </c>
      <c r="B89" s="297">
        <f>+IFERROR(VLOOKUP(A89,'2. Objetivos y actividades'!$C$9:D589,2,0), " Registre el código")</f>
        <v>0</v>
      </c>
      <c r="C89" s="289" t="s">
        <v>146</v>
      </c>
      <c r="D89" s="305"/>
      <c r="E89" s="306" t="s">
        <v>146</v>
      </c>
      <c r="F89" s="302"/>
      <c r="H89" s="303"/>
      <c r="I89" s="300">
        <f t="shared" si="8"/>
        <v>0</v>
      </c>
      <c r="J89" s="303"/>
      <c r="K89" s="300">
        <f t="shared" si="9"/>
        <v>0</v>
      </c>
      <c r="L89" s="305"/>
    </row>
    <row r="90" spans="1:12">
      <c r="A90" s="289" t="s">
        <v>146</v>
      </c>
      <c r="B90" s="297">
        <f>+IFERROR(VLOOKUP(A90,'2. Objetivos y actividades'!$C$9:D590,2,0), " Registre el código")</f>
        <v>0</v>
      </c>
      <c r="C90" s="289" t="s">
        <v>146</v>
      </c>
      <c r="D90" s="305"/>
      <c r="E90" s="306" t="s">
        <v>146</v>
      </c>
      <c r="F90" s="302"/>
      <c r="H90" s="303"/>
      <c r="I90" s="300">
        <f t="shared" si="8"/>
        <v>0</v>
      </c>
      <c r="J90" s="303"/>
      <c r="K90" s="300">
        <f t="shared" si="9"/>
        <v>0</v>
      </c>
      <c r="L90" s="305"/>
    </row>
    <row r="91" spans="1:12">
      <c r="A91" s="289" t="s">
        <v>146</v>
      </c>
      <c r="B91" s="297">
        <f>+IFERROR(VLOOKUP(A91,'2. Objetivos y actividades'!$C$9:D591,2,0), " Registre el código")</f>
        <v>0</v>
      </c>
      <c r="C91" s="289" t="s">
        <v>146</v>
      </c>
      <c r="D91" s="305"/>
      <c r="E91" s="306" t="s">
        <v>146</v>
      </c>
      <c r="F91" s="302"/>
      <c r="H91" s="303"/>
      <c r="I91" s="300">
        <f t="shared" si="8"/>
        <v>0</v>
      </c>
      <c r="J91" s="303"/>
      <c r="K91" s="300">
        <f t="shared" si="9"/>
        <v>0</v>
      </c>
      <c r="L91" s="305"/>
    </row>
    <row r="92" spans="1:12">
      <c r="A92" s="289" t="s">
        <v>146</v>
      </c>
      <c r="B92" s="297">
        <f>+IFERROR(VLOOKUP(A92,'2. Objetivos y actividades'!$C$9:D592,2,0), " Registre el código")</f>
        <v>0</v>
      </c>
      <c r="C92" s="289" t="s">
        <v>146</v>
      </c>
      <c r="D92" s="305"/>
      <c r="E92" s="306" t="s">
        <v>146</v>
      </c>
      <c r="F92" s="302"/>
      <c r="H92" s="303"/>
      <c r="I92" s="300">
        <f t="shared" si="8"/>
        <v>0</v>
      </c>
      <c r="J92" s="303"/>
      <c r="K92" s="300">
        <f t="shared" si="9"/>
        <v>0</v>
      </c>
      <c r="L92" s="305"/>
    </row>
    <row r="93" spans="1:12">
      <c r="A93" s="289" t="s">
        <v>146</v>
      </c>
      <c r="B93" s="297">
        <f>+IFERROR(VLOOKUP(A93,'2. Objetivos y actividades'!$C$9:D593,2,0), " Registre el código")</f>
        <v>0</v>
      </c>
      <c r="C93" s="289" t="s">
        <v>146</v>
      </c>
      <c r="D93" s="305"/>
      <c r="E93" s="306" t="s">
        <v>146</v>
      </c>
      <c r="F93" s="302"/>
      <c r="H93" s="303"/>
      <c r="I93" s="300">
        <f t="shared" si="8"/>
        <v>0</v>
      </c>
      <c r="J93" s="303"/>
      <c r="K93" s="300">
        <f t="shared" si="9"/>
        <v>0</v>
      </c>
      <c r="L93" s="305"/>
    </row>
    <row r="94" spans="1:12">
      <c r="A94" s="289" t="s">
        <v>146</v>
      </c>
      <c r="B94" s="297">
        <f>+IFERROR(VLOOKUP(A94,'2. Objetivos y actividades'!$C$9:D594,2,0), " Registre el código")</f>
        <v>0</v>
      </c>
      <c r="C94" s="289" t="s">
        <v>146</v>
      </c>
      <c r="D94" s="305"/>
      <c r="E94" s="306" t="s">
        <v>146</v>
      </c>
      <c r="F94" s="302"/>
      <c r="H94" s="303"/>
      <c r="I94" s="300">
        <f t="shared" si="8"/>
        <v>0</v>
      </c>
      <c r="J94" s="303"/>
      <c r="K94" s="300">
        <f t="shared" si="9"/>
        <v>0</v>
      </c>
      <c r="L94" s="305"/>
    </row>
    <row r="95" spans="1:12">
      <c r="A95" s="289" t="s">
        <v>146</v>
      </c>
      <c r="B95" s="297">
        <f>+IFERROR(VLOOKUP(A95,'2. Objetivos y actividades'!$C$9:D595,2,0), " Registre el código")</f>
        <v>0</v>
      </c>
      <c r="C95" s="289" t="s">
        <v>146</v>
      </c>
      <c r="D95" s="305"/>
      <c r="E95" s="306" t="s">
        <v>146</v>
      </c>
      <c r="F95" s="302"/>
      <c r="H95" s="303"/>
      <c r="I95" s="300">
        <f t="shared" si="8"/>
        <v>0</v>
      </c>
      <c r="J95" s="303"/>
      <c r="K95" s="300">
        <f t="shared" si="9"/>
        <v>0</v>
      </c>
      <c r="L95" s="305"/>
    </row>
    <row r="96" spans="1:12">
      <c r="A96" s="289" t="s">
        <v>146</v>
      </c>
      <c r="B96" s="297">
        <f>+IFERROR(VLOOKUP(A96,'2. Objetivos y actividades'!$C$9:D596,2,0), " Registre el código")</f>
        <v>0</v>
      </c>
      <c r="C96" s="289" t="s">
        <v>146</v>
      </c>
      <c r="D96" s="305"/>
      <c r="E96" s="306" t="s">
        <v>146</v>
      </c>
      <c r="F96" s="302"/>
      <c r="H96" s="303"/>
      <c r="I96" s="300">
        <f t="shared" si="8"/>
        <v>0</v>
      </c>
      <c r="J96" s="303"/>
      <c r="K96" s="300">
        <f t="shared" si="9"/>
        <v>0</v>
      </c>
      <c r="L96" s="305"/>
    </row>
    <row r="97" spans="1:12">
      <c r="A97" s="289" t="s">
        <v>146</v>
      </c>
      <c r="B97" s="297">
        <f>+IFERROR(VLOOKUP(A97,'2. Objetivos y actividades'!$C$9:D597,2,0), " Registre el código")</f>
        <v>0</v>
      </c>
      <c r="C97" s="289" t="s">
        <v>146</v>
      </c>
      <c r="D97" s="305"/>
      <c r="E97" s="306" t="s">
        <v>146</v>
      </c>
      <c r="F97" s="302"/>
      <c r="H97" s="303"/>
      <c r="I97" s="300">
        <f t="shared" si="8"/>
        <v>0</v>
      </c>
      <c r="J97" s="303"/>
      <c r="K97" s="300">
        <f t="shared" si="9"/>
        <v>0</v>
      </c>
      <c r="L97" s="305"/>
    </row>
    <row r="98" spans="1:12">
      <c r="A98" s="289" t="s">
        <v>146</v>
      </c>
      <c r="B98" s="297">
        <f>+IFERROR(VLOOKUP(A98,'2. Objetivos y actividades'!$C$9:D598,2,0), " Registre el código")</f>
        <v>0</v>
      </c>
      <c r="C98" s="289" t="s">
        <v>146</v>
      </c>
      <c r="D98" s="305"/>
      <c r="E98" s="306" t="s">
        <v>146</v>
      </c>
      <c r="F98" s="302"/>
      <c r="H98" s="303"/>
      <c r="I98" s="300">
        <f t="shared" si="8"/>
        <v>0</v>
      </c>
      <c r="J98" s="303"/>
      <c r="K98" s="300">
        <f t="shared" si="9"/>
        <v>0</v>
      </c>
      <c r="L98" s="305"/>
    </row>
    <row r="99" spans="1:12">
      <c r="A99" s="289" t="s">
        <v>146</v>
      </c>
      <c r="B99" s="297">
        <f>+IFERROR(VLOOKUP(A99,'2. Objetivos y actividades'!$C$9:D599,2,0), " Registre el código")</f>
        <v>0</v>
      </c>
      <c r="C99" s="289" t="s">
        <v>146</v>
      </c>
      <c r="D99" s="305"/>
      <c r="E99" s="306" t="s">
        <v>146</v>
      </c>
      <c r="F99" s="302"/>
      <c r="H99" s="303"/>
      <c r="I99" s="300">
        <f t="shared" si="8"/>
        <v>0</v>
      </c>
      <c r="J99" s="303"/>
      <c r="K99" s="300">
        <f t="shared" si="9"/>
        <v>0</v>
      </c>
      <c r="L99" s="305"/>
    </row>
    <row r="100" spans="1:12">
      <c r="A100" s="289" t="s">
        <v>146</v>
      </c>
      <c r="B100" s="297">
        <f>+IFERROR(VLOOKUP(A100,'2. Objetivos y actividades'!$C$9:D600,2,0), " Registre el código")</f>
        <v>0</v>
      </c>
      <c r="C100" s="289" t="s">
        <v>146</v>
      </c>
      <c r="D100" s="305"/>
      <c r="E100" s="306" t="s">
        <v>146</v>
      </c>
      <c r="F100" s="302"/>
      <c r="H100" s="303"/>
      <c r="I100" s="300">
        <f t="shared" si="8"/>
        <v>0</v>
      </c>
      <c r="J100" s="303"/>
      <c r="K100" s="300">
        <f t="shared" si="9"/>
        <v>0</v>
      </c>
      <c r="L100" s="305"/>
    </row>
    <row r="101" spans="1:12">
      <c r="A101" s="289" t="s">
        <v>146</v>
      </c>
      <c r="B101" s="297">
        <f>+IFERROR(VLOOKUP(A101,'2. Objetivos y actividades'!$C$9:D601,2,0), " Registre el código")</f>
        <v>0</v>
      </c>
      <c r="C101" s="289" t="s">
        <v>146</v>
      </c>
      <c r="D101" s="305"/>
      <c r="E101" s="306" t="s">
        <v>146</v>
      </c>
      <c r="F101" s="307"/>
      <c r="H101" s="303"/>
      <c r="I101" s="300">
        <f t="shared" si="8"/>
        <v>0</v>
      </c>
      <c r="J101" s="303"/>
      <c r="K101" s="300">
        <f t="shared" si="9"/>
        <v>0</v>
      </c>
      <c r="L101" s="305"/>
    </row>
    <row r="102" spans="1:12">
      <c r="A102" s="289" t="s">
        <v>146</v>
      </c>
      <c r="B102" s="297">
        <f>+IFERROR(VLOOKUP(A102,'2. Objetivos y actividades'!$C$9:D602,2,0), " Registre el código")</f>
        <v>0</v>
      </c>
      <c r="C102" s="289" t="s">
        <v>146</v>
      </c>
      <c r="D102" s="305"/>
      <c r="E102" s="306" t="s">
        <v>146</v>
      </c>
      <c r="F102" s="307"/>
      <c r="H102" s="303"/>
      <c r="I102" s="300">
        <f t="shared" si="8"/>
        <v>0</v>
      </c>
      <c r="J102" s="303"/>
      <c r="K102" s="300">
        <f t="shared" si="9"/>
        <v>0</v>
      </c>
      <c r="L102" s="305"/>
    </row>
    <row r="103" spans="1:12">
      <c r="A103" s="289" t="s">
        <v>146</v>
      </c>
      <c r="B103" s="297">
        <f>+IFERROR(VLOOKUP(A103,'2. Objetivos y actividades'!$C$9:D603,2,0), " Registre el código")</f>
        <v>0</v>
      </c>
      <c r="C103" s="289" t="s">
        <v>146</v>
      </c>
      <c r="D103" s="305"/>
      <c r="E103" s="306" t="s">
        <v>146</v>
      </c>
      <c r="F103" s="307"/>
      <c r="H103" s="303"/>
      <c r="I103" s="300">
        <f t="shared" si="8"/>
        <v>0</v>
      </c>
      <c r="J103" s="303"/>
      <c r="K103" s="300">
        <f t="shared" si="9"/>
        <v>0</v>
      </c>
      <c r="L103" s="305"/>
    </row>
    <row r="104" spans="1:12">
      <c r="A104" s="289" t="s">
        <v>146</v>
      </c>
      <c r="B104" s="297">
        <f>+IFERROR(VLOOKUP(A104,'2. Objetivos y actividades'!$C$9:D604,2,0), " Registre el código")</f>
        <v>0</v>
      </c>
      <c r="C104" s="289" t="s">
        <v>146</v>
      </c>
      <c r="D104" s="305"/>
      <c r="E104" s="306" t="s">
        <v>146</v>
      </c>
      <c r="F104" s="307"/>
      <c r="H104" s="303"/>
      <c r="I104" s="300">
        <f t="shared" si="8"/>
        <v>0</v>
      </c>
      <c r="J104" s="303"/>
      <c r="K104" s="300">
        <f t="shared" si="9"/>
        <v>0</v>
      </c>
      <c r="L104" s="305"/>
    </row>
    <row r="105" spans="1:12">
      <c r="A105" s="289" t="s">
        <v>146</v>
      </c>
      <c r="B105" s="297">
        <f>+IFERROR(VLOOKUP(A105,'2. Objetivos y actividades'!$C$9:D605,2,0), " Registre el código")</f>
        <v>0</v>
      </c>
      <c r="C105" s="289" t="s">
        <v>146</v>
      </c>
      <c r="D105" s="305"/>
      <c r="E105" s="306" t="s">
        <v>146</v>
      </c>
      <c r="F105" s="307"/>
      <c r="H105" s="303"/>
      <c r="I105" s="300">
        <f t="shared" si="8"/>
        <v>0</v>
      </c>
      <c r="J105" s="303"/>
      <c r="K105" s="300">
        <f t="shared" si="9"/>
        <v>0</v>
      </c>
      <c r="L105" s="305"/>
    </row>
    <row r="106" spans="1:12">
      <c r="A106" s="289" t="s">
        <v>146</v>
      </c>
      <c r="B106" s="297">
        <f>+IFERROR(VLOOKUP(A106,'2. Objetivos y actividades'!$C$9:D606,2,0), " Registre el código")</f>
        <v>0</v>
      </c>
      <c r="C106" s="289" t="s">
        <v>146</v>
      </c>
      <c r="D106" s="305"/>
      <c r="E106" s="306" t="s">
        <v>146</v>
      </c>
      <c r="F106" s="307"/>
      <c r="H106" s="303"/>
      <c r="I106" s="300">
        <f t="shared" si="8"/>
        <v>0</v>
      </c>
      <c r="J106" s="303"/>
      <c r="K106" s="300">
        <f t="shared" si="9"/>
        <v>0</v>
      </c>
      <c r="L106" s="305"/>
    </row>
    <row r="107" spans="1:12">
      <c r="A107" s="289" t="s">
        <v>146</v>
      </c>
      <c r="B107" s="297">
        <f>+IFERROR(VLOOKUP(A107,'2. Objetivos y actividades'!$C$9:D607,2,0), " Registre el código")</f>
        <v>0</v>
      </c>
      <c r="C107" s="289" t="s">
        <v>146</v>
      </c>
      <c r="D107" s="305"/>
      <c r="E107" s="306" t="s">
        <v>146</v>
      </c>
      <c r="F107" s="307"/>
      <c r="H107" s="303"/>
      <c r="I107" s="300">
        <f t="shared" si="8"/>
        <v>0</v>
      </c>
      <c r="J107" s="303"/>
      <c r="K107" s="300">
        <f t="shared" si="9"/>
        <v>0</v>
      </c>
      <c r="L107" s="305"/>
    </row>
    <row r="108" spans="1:12">
      <c r="A108" s="289" t="s">
        <v>146</v>
      </c>
      <c r="B108" s="297">
        <f>+IFERROR(VLOOKUP(A108,'2. Objetivos y actividades'!$C$9:D608,2,0), " Registre el código")</f>
        <v>0</v>
      </c>
      <c r="C108" s="289" t="s">
        <v>146</v>
      </c>
      <c r="D108" s="305"/>
      <c r="E108" s="306" t="s">
        <v>146</v>
      </c>
      <c r="F108" s="307"/>
      <c r="H108" s="303"/>
      <c r="I108" s="300">
        <f t="shared" si="8"/>
        <v>0</v>
      </c>
      <c r="J108" s="303"/>
      <c r="K108" s="300">
        <f t="shared" si="9"/>
        <v>0</v>
      </c>
      <c r="L108" s="305"/>
    </row>
    <row r="109" spans="1:12">
      <c r="A109" s="289" t="s">
        <v>146</v>
      </c>
      <c r="B109" s="297">
        <f>+IFERROR(VLOOKUP(A109,'2. Objetivos y actividades'!$C$9:D609,2,0), " Registre el código")</f>
        <v>0</v>
      </c>
      <c r="C109" s="289" t="s">
        <v>146</v>
      </c>
      <c r="D109" s="305"/>
      <c r="E109" s="306" t="s">
        <v>146</v>
      </c>
      <c r="F109" s="307"/>
      <c r="H109" s="303"/>
      <c r="I109" s="300">
        <f t="shared" si="8"/>
        <v>0</v>
      </c>
      <c r="J109" s="303"/>
      <c r="K109" s="300">
        <f t="shared" si="9"/>
        <v>0</v>
      </c>
      <c r="L109" s="305"/>
    </row>
    <row r="110" spans="1:12">
      <c r="A110" s="289" t="s">
        <v>146</v>
      </c>
      <c r="B110" s="297">
        <f>+IFERROR(VLOOKUP(A110,'2. Objetivos y actividades'!$C$9:D610,2,0), " Registre el código")</f>
        <v>0</v>
      </c>
      <c r="C110" s="289" t="s">
        <v>146</v>
      </c>
      <c r="D110" s="305"/>
      <c r="E110" s="306" t="s">
        <v>146</v>
      </c>
      <c r="F110" s="307"/>
      <c r="H110" s="303"/>
      <c r="I110" s="300">
        <f t="shared" si="8"/>
        <v>0</v>
      </c>
      <c r="J110" s="303"/>
      <c r="K110" s="300">
        <f t="shared" si="9"/>
        <v>0</v>
      </c>
      <c r="L110" s="305"/>
    </row>
    <row r="111" spans="1:12">
      <c r="A111" s="289" t="s">
        <v>146</v>
      </c>
      <c r="B111" s="297">
        <f>+IFERROR(VLOOKUP(A111,'2. Objetivos y actividades'!$C$9:D611,2,0), " Registre el código")</f>
        <v>0</v>
      </c>
      <c r="C111" s="289" t="s">
        <v>146</v>
      </c>
      <c r="D111" s="305"/>
      <c r="E111" s="306" t="s">
        <v>146</v>
      </c>
      <c r="F111" s="307"/>
      <c r="H111" s="303"/>
      <c r="I111" s="300">
        <f t="shared" si="8"/>
        <v>0</v>
      </c>
      <c r="J111" s="303"/>
      <c r="K111" s="300">
        <f t="shared" si="9"/>
        <v>0</v>
      </c>
      <c r="L111" s="305"/>
    </row>
    <row r="112" spans="1:12">
      <c r="A112" s="289" t="s">
        <v>146</v>
      </c>
      <c r="B112" s="297">
        <f>+IFERROR(VLOOKUP(A112,'2. Objetivos y actividades'!$C$9:D612,2,0), " Registre el código")</f>
        <v>0</v>
      </c>
      <c r="C112" s="289" t="s">
        <v>146</v>
      </c>
      <c r="D112" s="305"/>
      <c r="E112" s="306" t="s">
        <v>146</v>
      </c>
      <c r="F112" s="307"/>
      <c r="H112" s="303"/>
      <c r="I112" s="300">
        <f t="shared" si="8"/>
        <v>0</v>
      </c>
      <c r="J112" s="303"/>
      <c r="K112" s="300">
        <f t="shared" si="9"/>
        <v>0</v>
      </c>
      <c r="L112" s="305"/>
    </row>
    <row r="113" spans="1:12">
      <c r="A113" s="289" t="s">
        <v>146</v>
      </c>
      <c r="B113" s="297">
        <f>+IFERROR(VLOOKUP(A113,'2. Objetivos y actividades'!$C$9:D613,2,0), " Registre el código")</f>
        <v>0</v>
      </c>
      <c r="C113" s="289" t="s">
        <v>146</v>
      </c>
      <c r="D113" s="305"/>
      <c r="E113" s="306" t="s">
        <v>146</v>
      </c>
      <c r="F113" s="307"/>
      <c r="H113" s="303"/>
      <c r="I113" s="300">
        <f t="shared" ref="I113:I144" si="10">+H113*G113</f>
        <v>0</v>
      </c>
      <c r="J113" s="303"/>
      <c r="K113" s="300">
        <f t="shared" si="9"/>
        <v>0</v>
      </c>
      <c r="L113" s="305"/>
    </row>
    <row r="114" spans="1:12">
      <c r="A114" s="289" t="s">
        <v>146</v>
      </c>
      <c r="B114" s="297">
        <f>+IFERROR(VLOOKUP(A114,'2. Objetivos y actividades'!$C$9:D614,2,0), " Registre el código")</f>
        <v>0</v>
      </c>
      <c r="C114" s="289" t="s">
        <v>146</v>
      </c>
      <c r="D114" s="305"/>
      <c r="E114" s="306" t="s">
        <v>146</v>
      </c>
      <c r="F114" s="307"/>
      <c r="H114" s="303"/>
      <c r="I114" s="300">
        <f t="shared" si="10"/>
        <v>0</v>
      </c>
      <c r="J114" s="303"/>
      <c r="K114" s="300">
        <f t="shared" si="9"/>
        <v>0</v>
      </c>
      <c r="L114" s="305"/>
    </row>
    <row r="115" spans="1:12">
      <c r="A115" s="289" t="s">
        <v>146</v>
      </c>
      <c r="B115" s="297">
        <f>+IFERROR(VLOOKUP(A115,'2. Objetivos y actividades'!$C$9:D615,2,0), " Registre el código")</f>
        <v>0</v>
      </c>
      <c r="C115" s="289" t="s">
        <v>146</v>
      </c>
      <c r="D115" s="305"/>
      <c r="E115" s="306" t="s">
        <v>146</v>
      </c>
      <c r="F115" s="307"/>
      <c r="H115" s="303"/>
      <c r="I115" s="300">
        <f t="shared" si="10"/>
        <v>0</v>
      </c>
      <c r="J115" s="303"/>
      <c r="K115" s="300">
        <f t="shared" si="9"/>
        <v>0</v>
      </c>
      <c r="L115" s="305"/>
    </row>
    <row r="116" spans="1:12">
      <c r="A116" s="289" t="s">
        <v>146</v>
      </c>
      <c r="B116" s="297">
        <f>+IFERROR(VLOOKUP(A116,'2. Objetivos y actividades'!$C$9:D616,2,0), " Registre el código")</f>
        <v>0</v>
      </c>
      <c r="C116" s="289" t="s">
        <v>146</v>
      </c>
      <c r="D116" s="305"/>
      <c r="E116" s="306" t="s">
        <v>146</v>
      </c>
      <c r="F116" s="307"/>
      <c r="H116" s="303"/>
      <c r="I116" s="300">
        <f t="shared" si="10"/>
        <v>0</v>
      </c>
      <c r="J116" s="303"/>
      <c r="K116" s="300">
        <f t="shared" si="9"/>
        <v>0</v>
      </c>
      <c r="L116" s="305"/>
    </row>
    <row r="117" spans="1:12">
      <c r="A117" s="289" t="s">
        <v>146</v>
      </c>
      <c r="B117" s="297">
        <f>+IFERROR(VLOOKUP(A117,'2. Objetivos y actividades'!$C$9:D617,2,0), " Registre el código")</f>
        <v>0</v>
      </c>
      <c r="C117" s="289" t="s">
        <v>146</v>
      </c>
      <c r="D117" s="305"/>
      <c r="E117" s="306" t="s">
        <v>146</v>
      </c>
      <c r="F117" s="307"/>
      <c r="H117" s="303"/>
      <c r="I117" s="300">
        <f t="shared" si="10"/>
        <v>0</v>
      </c>
      <c r="J117" s="303"/>
      <c r="K117" s="300">
        <f t="shared" si="9"/>
        <v>0</v>
      </c>
      <c r="L117" s="305"/>
    </row>
    <row r="118" spans="1:12">
      <c r="A118" s="289" t="s">
        <v>146</v>
      </c>
      <c r="B118" s="297">
        <f>+IFERROR(VLOOKUP(A118,'2. Objetivos y actividades'!$C$9:D618,2,0), " Registre el código")</f>
        <v>0</v>
      </c>
      <c r="C118" s="289" t="s">
        <v>146</v>
      </c>
      <c r="D118" s="305"/>
      <c r="E118" s="306" t="s">
        <v>146</v>
      </c>
      <c r="F118" s="307"/>
      <c r="H118" s="303"/>
      <c r="I118" s="300">
        <f t="shared" si="10"/>
        <v>0</v>
      </c>
      <c r="J118" s="303"/>
      <c r="K118" s="300">
        <f t="shared" si="9"/>
        <v>0</v>
      </c>
      <c r="L118" s="305"/>
    </row>
    <row r="119" spans="1:12">
      <c r="A119" s="289" t="s">
        <v>146</v>
      </c>
      <c r="B119" s="297">
        <f>+IFERROR(VLOOKUP(A119,'2. Objetivos y actividades'!$C$9:D619,2,0), " Registre el código")</f>
        <v>0</v>
      </c>
      <c r="C119" s="289" t="s">
        <v>146</v>
      </c>
      <c r="D119" s="305"/>
      <c r="E119" s="306" t="s">
        <v>146</v>
      </c>
      <c r="F119" s="307"/>
      <c r="H119" s="303"/>
      <c r="I119" s="300">
        <f t="shared" si="10"/>
        <v>0</v>
      </c>
      <c r="J119" s="303"/>
      <c r="K119" s="300">
        <f t="shared" si="9"/>
        <v>0</v>
      </c>
      <c r="L119" s="305"/>
    </row>
    <row r="120" spans="1:12">
      <c r="A120" s="289" t="s">
        <v>146</v>
      </c>
      <c r="B120" s="297">
        <f>+IFERROR(VLOOKUP(A120,'2. Objetivos y actividades'!$C$9:D620,2,0), " Registre el código")</f>
        <v>0</v>
      </c>
      <c r="C120" s="289" t="s">
        <v>146</v>
      </c>
      <c r="D120" s="305"/>
      <c r="E120" s="306" t="s">
        <v>146</v>
      </c>
      <c r="F120" s="307"/>
      <c r="H120" s="303"/>
      <c r="I120" s="300">
        <f t="shared" si="10"/>
        <v>0</v>
      </c>
      <c r="J120" s="303"/>
      <c r="K120" s="300">
        <f t="shared" si="9"/>
        <v>0</v>
      </c>
      <c r="L120" s="305"/>
    </row>
    <row r="121" spans="1:12">
      <c r="A121" s="289" t="s">
        <v>146</v>
      </c>
      <c r="B121" s="297">
        <f>+IFERROR(VLOOKUP(A121,'2. Objetivos y actividades'!$C$9:D621,2,0), " Registre el código")</f>
        <v>0</v>
      </c>
      <c r="C121" s="289" t="s">
        <v>146</v>
      </c>
      <c r="D121" s="305"/>
      <c r="E121" s="306" t="s">
        <v>146</v>
      </c>
      <c r="F121" s="307"/>
      <c r="H121" s="303"/>
      <c r="I121" s="300">
        <f t="shared" si="10"/>
        <v>0</v>
      </c>
      <c r="J121" s="303"/>
      <c r="K121" s="300">
        <f t="shared" si="9"/>
        <v>0</v>
      </c>
      <c r="L121" s="305"/>
    </row>
    <row r="122" spans="1:12">
      <c r="A122" s="289" t="s">
        <v>146</v>
      </c>
      <c r="B122" s="297">
        <f>+IFERROR(VLOOKUP(A122,'2. Objetivos y actividades'!$C$9:D622,2,0), " Registre el código")</f>
        <v>0</v>
      </c>
      <c r="C122" s="289" t="s">
        <v>146</v>
      </c>
      <c r="D122" s="305"/>
      <c r="E122" s="306" t="s">
        <v>146</v>
      </c>
      <c r="F122" s="307"/>
      <c r="H122" s="303"/>
      <c r="I122" s="300">
        <f t="shared" si="10"/>
        <v>0</v>
      </c>
      <c r="J122" s="303"/>
      <c r="K122" s="300">
        <f t="shared" si="9"/>
        <v>0</v>
      </c>
      <c r="L122" s="305"/>
    </row>
    <row r="123" spans="1:12">
      <c r="A123" s="289" t="s">
        <v>146</v>
      </c>
      <c r="B123" s="297">
        <f>+IFERROR(VLOOKUP(A123,'2. Objetivos y actividades'!$C$9:D623,2,0), " Registre el código")</f>
        <v>0</v>
      </c>
      <c r="C123" s="289" t="s">
        <v>146</v>
      </c>
      <c r="D123" s="305"/>
      <c r="E123" s="306" t="s">
        <v>146</v>
      </c>
      <c r="F123" s="307"/>
      <c r="H123" s="303"/>
      <c r="I123" s="300">
        <f t="shared" si="10"/>
        <v>0</v>
      </c>
      <c r="J123" s="303"/>
      <c r="K123" s="300">
        <f t="shared" si="9"/>
        <v>0</v>
      </c>
      <c r="L123" s="305"/>
    </row>
    <row r="124" spans="1:12">
      <c r="A124" s="289" t="s">
        <v>146</v>
      </c>
      <c r="B124" s="297">
        <f>+IFERROR(VLOOKUP(A124,'2. Objetivos y actividades'!$C$9:D624,2,0), " Registre el código")</f>
        <v>0</v>
      </c>
      <c r="C124" s="289" t="s">
        <v>146</v>
      </c>
      <c r="D124" s="305"/>
      <c r="E124" s="306" t="s">
        <v>146</v>
      </c>
      <c r="F124" s="307"/>
      <c r="H124" s="303"/>
      <c r="I124" s="300">
        <f t="shared" si="10"/>
        <v>0</v>
      </c>
      <c r="J124" s="303"/>
      <c r="K124" s="300">
        <f t="shared" si="9"/>
        <v>0</v>
      </c>
      <c r="L124" s="305"/>
    </row>
    <row r="125" spans="1:12">
      <c r="A125" s="289" t="s">
        <v>146</v>
      </c>
      <c r="B125" s="297">
        <f>+IFERROR(VLOOKUP(A125,'2. Objetivos y actividades'!$C$9:D625,2,0), " Registre el código")</f>
        <v>0</v>
      </c>
      <c r="C125" s="289" t="s">
        <v>146</v>
      </c>
      <c r="D125" s="305"/>
      <c r="E125" s="306" t="s">
        <v>146</v>
      </c>
      <c r="F125" s="307"/>
      <c r="H125" s="303"/>
      <c r="I125" s="300">
        <f t="shared" si="10"/>
        <v>0</v>
      </c>
      <c r="J125" s="303"/>
      <c r="K125" s="300">
        <f t="shared" si="9"/>
        <v>0</v>
      </c>
      <c r="L125" s="305"/>
    </row>
    <row r="126" spans="1:12">
      <c r="A126" s="289" t="s">
        <v>146</v>
      </c>
      <c r="B126" s="297">
        <f>+IFERROR(VLOOKUP(A126,'2. Objetivos y actividades'!$C$9:D626,2,0), " Registre el código")</f>
        <v>0</v>
      </c>
      <c r="C126" s="289" t="s">
        <v>146</v>
      </c>
      <c r="D126" s="305"/>
      <c r="E126" s="306" t="s">
        <v>146</v>
      </c>
      <c r="F126" s="307"/>
      <c r="H126" s="303"/>
      <c r="I126" s="300">
        <f t="shared" si="10"/>
        <v>0</v>
      </c>
      <c r="J126" s="303"/>
      <c r="K126" s="300">
        <f t="shared" si="9"/>
        <v>0</v>
      </c>
      <c r="L126" s="305"/>
    </row>
    <row r="127" spans="1:12">
      <c r="A127" s="289" t="s">
        <v>146</v>
      </c>
      <c r="B127" s="297">
        <f>+IFERROR(VLOOKUP(A127,'2. Objetivos y actividades'!$C$9:D627,2,0), " Registre el código")</f>
        <v>0</v>
      </c>
      <c r="C127" s="289" t="s">
        <v>146</v>
      </c>
      <c r="D127" s="305"/>
      <c r="E127" s="306" t="s">
        <v>146</v>
      </c>
      <c r="F127" s="307"/>
      <c r="H127" s="303"/>
      <c r="I127" s="300">
        <f t="shared" si="10"/>
        <v>0</v>
      </c>
      <c r="J127" s="303"/>
      <c r="K127" s="300">
        <f t="shared" si="9"/>
        <v>0</v>
      </c>
      <c r="L127" s="305"/>
    </row>
    <row r="128" spans="1:12">
      <c r="A128" s="289" t="s">
        <v>146</v>
      </c>
      <c r="B128" s="297">
        <f>+IFERROR(VLOOKUP(A128,'2. Objetivos y actividades'!$C$9:D628,2,0), " Registre el código")</f>
        <v>0</v>
      </c>
      <c r="C128" s="289" t="s">
        <v>146</v>
      </c>
      <c r="D128" s="305"/>
      <c r="E128" s="306" t="s">
        <v>146</v>
      </c>
      <c r="F128" s="307"/>
      <c r="H128" s="303"/>
      <c r="I128" s="300">
        <f t="shared" si="10"/>
        <v>0</v>
      </c>
      <c r="J128" s="303"/>
      <c r="K128" s="300">
        <f t="shared" si="9"/>
        <v>0</v>
      </c>
      <c r="L128" s="305"/>
    </row>
    <row r="129" spans="1:12">
      <c r="A129" s="289" t="s">
        <v>146</v>
      </c>
      <c r="B129" s="297">
        <f>+IFERROR(VLOOKUP(A129,'2. Objetivos y actividades'!$C$9:D629,2,0), " Registre el código")</f>
        <v>0</v>
      </c>
      <c r="C129" s="289" t="s">
        <v>146</v>
      </c>
      <c r="D129" s="305"/>
      <c r="E129" s="306" t="s">
        <v>146</v>
      </c>
      <c r="F129" s="307"/>
      <c r="H129" s="303"/>
      <c r="I129" s="300">
        <f t="shared" si="10"/>
        <v>0</v>
      </c>
      <c r="J129" s="303"/>
      <c r="K129" s="300">
        <f t="shared" si="9"/>
        <v>0</v>
      </c>
      <c r="L129" s="305"/>
    </row>
    <row r="130" spans="1:12">
      <c r="A130" s="289" t="s">
        <v>146</v>
      </c>
      <c r="B130" s="297">
        <f>+IFERROR(VLOOKUP(A130,'2. Objetivos y actividades'!$C$9:D630,2,0), " Registre el código")</f>
        <v>0</v>
      </c>
      <c r="C130" s="289" t="s">
        <v>146</v>
      </c>
      <c r="D130" s="305"/>
      <c r="E130" s="306" t="s">
        <v>146</v>
      </c>
      <c r="F130" s="307"/>
      <c r="H130" s="303"/>
      <c r="I130" s="300">
        <f t="shared" si="10"/>
        <v>0</v>
      </c>
      <c r="J130" s="303"/>
      <c r="K130" s="300">
        <f t="shared" si="9"/>
        <v>0</v>
      </c>
      <c r="L130" s="305"/>
    </row>
    <row r="131" spans="1:12">
      <c r="A131" s="289" t="s">
        <v>146</v>
      </c>
      <c r="B131" s="297">
        <f>+IFERROR(VLOOKUP(A131,'2. Objetivos y actividades'!$C$9:D631,2,0), " Registre el código")</f>
        <v>0</v>
      </c>
      <c r="C131" s="289" t="s">
        <v>146</v>
      </c>
      <c r="D131" s="305"/>
      <c r="E131" s="306" t="s">
        <v>146</v>
      </c>
      <c r="F131" s="307"/>
      <c r="H131" s="303"/>
      <c r="I131" s="300">
        <f t="shared" si="10"/>
        <v>0</v>
      </c>
      <c r="J131" s="303"/>
      <c r="K131" s="300">
        <f t="shared" si="9"/>
        <v>0</v>
      </c>
      <c r="L131" s="305"/>
    </row>
    <row r="132" spans="1:12">
      <c r="A132" s="289" t="s">
        <v>146</v>
      </c>
      <c r="B132" s="297">
        <f>+IFERROR(VLOOKUP(A132,'2. Objetivos y actividades'!$C$9:D632,2,0), " Registre el código")</f>
        <v>0</v>
      </c>
      <c r="C132" s="289" t="s">
        <v>146</v>
      </c>
      <c r="D132" s="305"/>
      <c r="E132" s="306" t="s">
        <v>146</v>
      </c>
      <c r="F132" s="307"/>
      <c r="H132" s="303"/>
      <c r="I132" s="300">
        <f t="shared" si="10"/>
        <v>0</v>
      </c>
      <c r="J132" s="303"/>
      <c r="K132" s="300">
        <f t="shared" si="9"/>
        <v>0</v>
      </c>
      <c r="L132" s="305"/>
    </row>
    <row r="133" spans="1:12">
      <c r="A133" s="289" t="s">
        <v>146</v>
      </c>
      <c r="B133" s="297">
        <f>+IFERROR(VLOOKUP(A133,'2. Objetivos y actividades'!$C$9:D633,2,0), " Registre el código")</f>
        <v>0</v>
      </c>
      <c r="C133" s="289" t="s">
        <v>146</v>
      </c>
      <c r="D133" s="305"/>
      <c r="E133" s="306" t="s">
        <v>146</v>
      </c>
      <c r="F133" s="307"/>
      <c r="H133" s="303"/>
      <c r="I133" s="300">
        <f t="shared" si="10"/>
        <v>0</v>
      </c>
      <c r="J133" s="303"/>
      <c r="K133" s="300">
        <f t="shared" si="9"/>
        <v>0</v>
      </c>
      <c r="L133" s="305"/>
    </row>
    <row r="134" spans="1:12">
      <c r="A134" s="289" t="s">
        <v>146</v>
      </c>
      <c r="B134" s="297">
        <f>+IFERROR(VLOOKUP(A134,'2. Objetivos y actividades'!$C$9:D634,2,0), " Registre el código")</f>
        <v>0</v>
      </c>
      <c r="C134" s="289" t="s">
        <v>146</v>
      </c>
      <c r="D134" s="305"/>
      <c r="E134" s="306" t="s">
        <v>146</v>
      </c>
      <c r="F134" s="307"/>
      <c r="H134" s="303"/>
      <c r="I134" s="300">
        <f t="shared" si="10"/>
        <v>0</v>
      </c>
      <c r="J134" s="303"/>
      <c r="K134" s="300">
        <f t="shared" si="9"/>
        <v>0</v>
      </c>
      <c r="L134" s="305"/>
    </row>
    <row r="135" spans="1:12">
      <c r="A135" s="289" t="s">
        <v>146</v>
      </c>
      <c r="B135" s="297">
        <f>+IFERROR(VLOOKUP(A135,'2. Objetivos y actividades'!$C$9:D635,2,0), " Registre el código")</f>
        <v>0</v>
      </c>
      <c r="C135" s="289" t="s">
        <v>146</v>
      </c>
      <c r="D135" s="305"/>
      <c r="E135" s="306" t="s">
        <v>146</v>
      </c>
      <c r="F135" s="307"/>
      <c r="H135" s="303"/>
      <c r="I135" s="300">
        <f t="shared" si="10"/>
        <v>0</v>
      </c>
      <c r="J135" s="303"/>
      <c r="K135" s="300">
        <f t="shared" si="9"/>
        <v>0</v>
      </c>
      <c r="L135" s="305"/>
    </row>
    <row r="136" spans="1:12">
      <c r="A136" s="289" t="s">
        <v>146</v>
      </c>
      <c r="B136" s="297">
        <f>+IFERROR(VLOOKUP(A136,'2. Objetivos y actividades'!$C$9:D636,2,0), " Registre el código")</f>
        <v>0</v>
      </c>
      <c r="C136" s="289" t="s">
        <v>146</v>
      </c>
      <c r="D136" s="305"/>
      <c r="E136" s="306" t="s">
        <v>146</v>
      </c>
      <c r="F136" s="307"/>
      <c r="H136" s="303"/>
      <c r="I136" s="300">
        <f t="shared" si="10"/>
        <v>0</v>
      </c>
      <c r="J136" s="303"/>
      <c r="K136" s="300">
        <f t="shared" si="9"/>
        <v>0</v>
      </c>
      <c r="L136" s="305"/>
    </row>
    <row r="137" spans="1:12">
      <c r="A137" s="289" t="s">
        <v>146</v>
      </c>
      <c r="B137" s="297">
        <f>+IFERROR(VLOOKUP(A137,'2. Objetivos y actividades'!$C$9:D637,2,0), " Registre el código")</f>
        <v>0</v>
      </c>
      <c r="C137" s="289" t="s">
        <v>146</v>
      </c>
      <c r="D137" s="305"/>
      <c r="E137" s="306" t="s">
        <v>146</v>
      </c>
      <c r="F137" s="307"/>
      <c r="H137" s="303"/>
      <c r="I137" s="300">
        <f t="shared" si="10"/>
        <v>0</v>
      </c>
      <c r="J137" s="303"/>
      <c r="K137" s="300">
        <f t="shared" si="9"/>
        <v>0</v>
      </c>
      <c r="L137" s="305"/>
    </row>
    <row r="138" spans="1:12">
      <c r="A138" s="289" t="s">
        <v>146</v>
      </c>
      <c r="B138" s="297">
        <f>+IFERROR(VLOOKUP(A138,'2. Objetivos y actividades'!$C$9:D638,2,0), " Registre el código")</f>
        <v>0</v>
      </c>
      <c r="C138" s="289" t="s">
        <v>146</v>
      </c>
      <c r="D138" s="305"/>
      <c r="E138" s="306" t="s">
        <v>146</v>
      </c>
      <c r="F138" s="307"/>
      <c r="H138" s="303"/>
      <c r="I138" s="300">
        <f t="shared" si="10"/>
        <v>0</v>
      </c>
      <c r="J138" s="303"/>
      <c r="K138" s="300">
        <f t="shared" si="9"/>
        <v>0</v>
      </c>
      <c r="L138" s="305"/>
    </row>
    <row r="139" spans="1:12">
      <c r="A139" s="289" t="s">
        <v>146</v>
      </c>
      <c r="B139" s="297">
        <f>+IFERROR(VLOOKUP(A139,'2. Objetivos y actividades'!$C$9:D639,2,0), " Registre el código")</f>
        <v>0</v>
      </c>
      <c r="C139" s="289" t="s">
        <v>146</v>
      </c>
      <c r="D139" s="305"/>
      <c r="E139" s="306" t="s">
        <v>146</v>
      </c>
      <c r="F139" s="307"/>
      <c r="H139" s="303"/>
      <c r="I139" s="300">
        <f t="shared" si="10"/>
        <v>0</v>
      </c>
      <c r="J139" s="303"/>
      <c r="K139" s="300">
        <f t="shared" si="9"/>
        <v>0</v>
      </c>
      <c r="L139" s="305"/>
    </row>
    <row r="140" spans="1:12">
      <c r="A140" s="289" t="s">
        <v>146</v>
      </c>
      <c r="B140" s="297">
        <f>+IFERROR(VLOOKUP(A140,'2. Objetivos y actividades'!$C$9:D640,2,0), " Registre el código")</f>
        <v>0</v>
      </c>
      <c r="C140" s="289" t="s">
        <v>146</v>
      </c>
      <c r="D140" s="305"/>
      <c r="E140" s="306" t="s">
        <v>146</v>
      </c>
      <c r="F140" s="307"/>
      <c r="H140" s="303"/>
      <c r="I140" s="300">
        <f t="shared" si="10"/>
        <v>0</v>
      </c>
      <c r="J140" s="303"/>
      <c r="K140" s="300">
        <f t="shared" si="9"/>
        <v>0</v>
      </c>
      <c r="L140" s="305"/>
    </row>
    <row r="141" spans="1:12">
      <c r="A141" s="289" t="s">
        <v>146</v>
      </c>
      <c r="B141" s="297">
        <f>+IFERROR(VLOOKUP(A141,'2. Objetivos y actividades'!$C$9:D641,2,0), " Registre el código")</f>
        <v>0</v>
      </c>
      <c r="C141" s="289" t="s">
        <v>146</v>
      </c>
      <c r="D141" s="305"/>
      <c r="E141" s="306" t="s">
        <v>146</v>
      </c>
      <c r="F141" s="307"/>
      <c r="H141" s="303"/>
      <c r="I141" s="300">
        <f t="shared" si="10"/>
        <v>0</v>
      </c>
      <c r="J141" s="303"/>
      <c r="K141" s="300">
        <f t="shared" si="9"/>
        <v>0</v>
      </c>
      <c r="L141" s="305"/>
    </row>
    <row r="142" spans="1:12">
      <c r="A142" s="289" t="s">
        <v>146</v>
      </c>
      <c r="B142" s="297">
        <f>+IFERROR(VLOOKUP(A142,'2. Objetivos y actividades'!$C$9:D642,2,0), " Registre el código")</f>
        <v>0</v>
      </c>
      <c r="C142" s="289" t="s">
        <v>146</v>
      </c>
      <c r="D142" s="305"/>
      <c r="E142" s="306" t="s">
        <v>146</v>
      </c>
      <c r="F142" s="307"/>
      <c r="H142" s="303"/>
      <c r="I142" s="300">
        <f t="shared" si="10"/>
        <v>0</v>
      </c>
      <c r="J142" s="303"/>
      <c r="K142" s="300">
        <f t="shared" si="9"/>
        <v>0</v>
      </c>
      <c r="L142" s="305"/>
    </row>
    <row r="143" spans="1:12">
      <c r="A143" s="289" t="s">
        <v>146</v>
      </c>
      <c r="B143" s="297">
        <f>+IFERROR(VLOOKUP(A143,'2. Objetivos y actividades'!$C$9:D643,2,0), " Registre el código")</f>
        <v>0</v>
      </c>
      <c r="C143" s="289" t="s">
        <v>146</v>
      </c>
      <c r="D143" s="305"/>
      <c r="E143" s="306" t="s">
        <v>146</v>
      </c>
      <c r="F143" s="307"/>
      <c r="H143" s="303"/>
      <c r="I143" s="300">
        <f t="shared" si="10"/>
        <v>0</v>
      </c>
      <c r="J143" s="303"/>
      <c r="K143" s="300">
        <f t="shared" si="9"/>
        <v>0</v>
      </c>
      <c r="L143" s="305"/>
    </row>
    <row r="144" spans="1:12">
      <c r="A144" s="289" t="s">
        <v>146</v>
      </c>
      <c r="B144" s="297">
        <f>+IFERROR(VLOOKUP(A144,'2. Objetivos y actividades'!$C$9:D644,2,0), " Registre el código")</f>
        <v>0</v>
      </c>
      <c r="C144" s="289" t="s">
        <v>146</v>
      </c>
      <c r="D144" s="305"/>
      <c r="E144" s="306" t="s">
        <v>146</v>
      </c>
      <c r="F144" s="307"/>
      <c r="H144" s="303"/>
      <c r="I144" s="300">
        <f t="shared" si="10"/>
        <v>0</v>
      </c>
      <c r="J144" s="303"/>
      <c r="K144" s="300">
        <f t="shared" si="9"/>
        <v>0</v>
      </c>
      <c r="L144" s="305"/>
    </row>
    <row r="145" spans="1:12">
      <c r="A145" s="289" t="s">
        <v>146</v>
      </c>
      <c r="B145" s="297">
        <f>+IFERROR(VLOOKUP(A145,'2. Objetivos y actividades'!$C$9:D645,2,0), " Registre el código")</f>
        <v>0</v>
      </c>
      <c r="C145" s="289" t="s">
        <v>146</v>
      </c>
      <c r="D145" s="305"/>
      <c r="E145" s="306" t="s">
        <v>146</v>
      </c>
      <c r="F145" s="307"/>
      <c r="H145" s="303"/>
      <c r="I145" s="300">
        <f t="shared" ref="I145:I176" si="11">+H145*G145</f>
        <v>0</v>
      </c>
      <c r="J145" s="303"/>
      <c r="K145" s="300">
        <f t="shared" ref="K145:K191" si="12">+I145-J145</f>
        <v>0</v>
      </c>
      <c r="L145" s="305"/>
    </row>
    <row r="146" spans="1:12">
      <c r="A146" s="289" t="s">
        <v>146</v>
      </c>
      <c r="B146" s="297">
        <f>+IFERROR(VLOOKUP(A146,'2. Objetivos y actividades'!$C$9:D646,2,0), " Registre el código")</f>
        <v>0</v>
      </c>
      <c r="C146" s="289" t="s">
        <v>146</v>
      </c>
      <c r="D146" s="305"/>
      <c r="E146" s="306" t="s">
        <v>146</v>
      </c>
      <c r="F146" s="307"/>
      <c r="H146" s="303"/>
      <c r="I146" s="300">
        <f t="shared" si="11"/>
        <v>0</v>
      </c>
      <c r="J146" s="303"/>
      <c r="K146" s="300">
        <f t="shared" si="12"/>
        <v>0</v>
      </c>
      <c r="L146" s="305"/>
    </row>
    <row r="147" spans="1:12">
      <c r="A147" s="289" t="s">
        <v>146</v>
      </c>
      <c r="B147" s="297">
        <f>+IFERROR(VLOOKUP(A147,'2. Objetivos y actividades'!$C$9:D647,2,0), " Registre el código")</f>
        <v>0</v>
      </c>
      <c r="C147" s="289" t="s">
        <v>146</v>
      </c>
      <c r="D147" s="305"/>
      <c r="E147" s="306" t="s">
        <v>146</v>
      </c>
      <c r="F147" s="307"/>
      <c r="H147" s="303"/>
      <c r="I147" s="300">
        <f t="shared" si="11"/>
        <v>0</v>
      </c>
      <c r="J147" s="303"/>
      <c r="K147" s="300">
        <f t="shared" si="12"/>
        <v>0</v>
      </c>
      <c r="L147" s="305"/>
    </row>
    <row r="148" spans="1:12">
      <c r="A148" s="289" t="s">
        <v>146</v>
      </c>
      <c r="B148" s="297">
        <f>+IFERROR(VLOOKUP(A148,'2. Objetivos y actividades'!$C$9:D648,2,0), " Registre el código")</f>
        <v>0</v>
      </c>
      <c r="C148" s="289" t="s">
        <v>146</v>
      </c>
      <c r="D148" s="305"/>
      <c r="E148" s="306" t="s">
        <v>146</v>
      </c>
      <c r="F148" s="307"/>
      <c r="H148" s="303"/>
      <c r="I148" s="300">
        <f t="shared" si="11"/>
        <v>0</v>
      </c>
      <c r="J148" s="303"/>
      <c r="K148" s="300">
        <f t="shared" si="12"/>
        <v>0</v>
      </c>
      <c r="L148" s="305"/>
    </row>
    <row r="149" spans="1:12">
      <c r="A149" s="289" t="s">
        <v>146</v>
      </c>
      <c r="B149" s="297">
        <f>+IFERROR(VLOOKUP(A149,'2. Objetivos y actividades'!$C$9:D649,2,0), " Registre el código")</f>
        <v>0</v>
      </c>
      <c r="C149" s="289" t="s">
        <v>146</v>
      </c>
      <c r="D149" s="305"/>
      <c r="E149" s="306" t="s">
        <v>146</v>
      </c>
      <c r="F149" s="307"/>
      <c r="H149" s="303"/>
      <c r="I149" s="300">
        <f t="shared" si="11"/>
        <v>0</v>
      </c>
      <c r="J149" s="303"/>
      <c r="K149" s="300">
        <f t="shared" si="12"/>
        <v>0</v>
      </c>
      <c r="L149" s="305"/>
    </row>
    <row r="150" spans="1:12">
      <c r="A150" s="289" t="s">
        <v>146</v>
      </c>
      <c r="B150" s="297">
        <f>+IFERROR(VLOOKUP(A150,'2. Objetivos y actividades'!$C$9:D650,2,0), " Registre el código")</f>
        <v>0</v>
      </c>
      <c r="C150" s="289" t="s">
        <v>146</v>
      </c>
      <c r="D150" s="305"/>
      <c r="E150" s="306" t="s">
        <v>146</v>
      </c>
      <c r="F150" s="307"/>
      <c r="H150" s="303"/>
      <c r="I150" s="300">
        <f t="shared" si="11"/>
        <v>0</v>
      </c>
      <c r="J150" s="303"/>
      <c r="K150" s="300">
        <f t="shared" si="12"/>
        <v>0</v>
      </c>
      <c r="L150" s="305"/>
    </row>
    <row r="151" spans="1:12">
      <c r="A151" s="289" t="s">
        <v>146</v>
      </c>
      <c r="B151" s="297">
        <f>+IFERROR(VLOOKUP(A151,'2. Objetivos y actividades'!$C$9:D651,2,0), " Registre el código")</f>
        <v>0</v>
      </c>
      <c r="C151" s="289" t="s">
        <v>146</v>
      </c>
      <c r="D151" s="305"/>
      <c r="E151" s="306" t="s">
        <v>146</v>
      </c>
      <c r="F151" s="307"/>
      <c r="H151" s="303"/>
      <c r="I151" s="300">
        <f t="shared" si="11"/>
        <v>0</v>
      </c>
      <c r="J151" s="303"/>
      <c r="K151" s="300">
        <f t="shared" si="12"/>
        <v>0</v>
      </c>
      <c r="L151" s="305"/>
    </row>
    <row r="152" spans="1:12">
      <c r="A152" s="289" t="s">
        <v>146</v>
      </c>
      <c r="B152" s="297">
        <f>+IFERROR(VLOOKUP(A152,'2. Objetivos y actividades'!$C$9:D652,2,0), " Registre el código")</f>
        <v>0</v>
      </c>
      <c r="C152" s="289" t="s">
        <v>146</v>
      </c>
      <c r="D152" s="305"/>
      <c r="E152" s="306" t="s">
        <v>146</v>
      </c>
      <c r="F152" s="307"/>
      <c r="H152" s="303"/>
      <c r="I152" s="300">
        <f t="shared" si="11"/>
        <v>0</v>
      </c>
      <c r="J152" s="303"/>
      <c r="K152" s="300">
        <f t="shared" si="12"/>
        <v>0</v>
      </c>
      <c r="L152" s="305"/>
    </row>
    <row r="153" spans="1:12">
      <c r="A153" s="289" t="s">
        <v>146</v>
      </c>
      <c r="B153" s="297">
        <f>+IFERROR(VLOOKUP(A153,'2. Objetivos y actividades'!$C$9:D653,2,0), " Registre el código")</f>
        <v>0</v>
      </c>
      <c r="C153" s="289" t="s">
        <v>146</v>
      </c>
      <c r="D153" s="305"/>
      <c r="E153" s="306" t="s">
        <v>146</v>
      </c>
      <c r="F153" s="307"/>
      <c r="H153" s="303"/>
      <c r="I153" s="300">
        <f t="shared" si="11"/>
        <v>0</v>
      </c>
      <c r="J153" s="303"/>
      <c r="K153" s="300">
        <f t="shared" si="12"/>
        <v>0</v>
      </c>
      <c r="L153" s="305"/>
    </row>
    <row r="154" spans="1:12">
      <c r="A154" s="289" t="s">
        <v>146</v>
      </c>
      <c r="B154" s="297">
        <f>+IFERROR(VLOOKUP(A154,'2. Objetivos y actividades'!$C$9:D654,2,0), " Registre el código")</f>
        <v>0</v>
      </c>
      <c r="C154" s="289" t="s">
        <v>146</v>
      </c>
      <c r="D154" s="305"/>
      <c r="E154" s="306" t="s">
        <v>146</v>
      </c>
      <c r="F154" s="307"/>
      <c r="H154" s="303"/>
      <c r="I154" s="300">
        <f t="shared" si="11"/>
        <v>0</v>
      </c>
      <c r="J154" s="303"/>
      <c r="K154" s="300">
        <f t="shared" si="12"/>
        <v>0</v>
      </c>
      <c r="L154" s="305"/>
    </row>
    <row r="155" spans="1:12">
      <c r="A155" s="289" t="s">
        <v>146</v>
      </c>
      <c r="B155" s="297">
        <f>+IFERROR(VLOOKUP(A155,'2. Objetivos y actividades'!$C$9:D655,2,0), " Registre el código")</f>
        <v>0</v>
      </c>
      <c r="C155" s="289" t="s">
        <v>146</v>
      </c>
      <c r="D155" s="305"/>
      <c r="E155" s="306" t="s">
        <v>146</v>
      </c>
      <c r="F155" s="307"/>
      <c r="H155" s="303"/>
      <c r="I155" s="300">
        <f t="shared" si="11"/>
        <v>0</v>
      </c>
      <c r="J155" s="303"/>
      <c r="K155" s="300">
        <f t="shared" si="12"/>
        <v>0</v>
      </c>
      <c r="L155" s="305"/>
    </row>
    <row r="156" spans="1:12">
      <c r="A156" s="289" t="s">
        <v>146</v>
      </c>
      <c r="B156" s="297">
        <f>+IFERROR(VLOOKUP(A156,'2. Objetivos y actividades'!$C$9:D656,2,0), " Registre el código")</f>
        <v>0</v>
      </c>
      <c r="C156" s="289" t="s">
        <v>146</v>
      </c>
      <c r="D156" s="305"/>
      <c r="E156" s="306" t="s">
        <v>146</v>
      </c>
      <c r="F156" s="307"/>
      <c r="H156" s="303"/>
      <c r="I156" s="300">
        <f t="shared" si="11"/>
        <v>0</v>
      </c>
      <c r="J156" s="303"/>
      <c r="K156" s="300">
        <f t="shared" si="12"/>
        <v>0</v>
      </c>
      <c r="L156" s="305"/>
    </row>
    <row r="157" spans="1:12">
      <c r="A157" s="289" t="s">
        <v>146</v>
      </c>
      <c r="B157" s="297">
        <f>+IFERROR(VLOOKUP(A157,'2. Objetivos y actividades'!$C$9:D657,2,0), " Registre el código")</f>
        <v>0</v>
      </c>
      <c r="C157" s="289" t="s">
        <v>146</v>
      </c>
      <c r="D157" s="305"/>
      <c r="E157" s="306" t="s">
        <v>146</v>
      </c>
      <c r="F157" s="307"/>
      <c r="H157" s="303"/>
      <c r="I157" s="300">
        <f t="shared" si="11"/>
        <v>0</v>
      </c>
      <c r="J157" s="303"/>
      <c r="K157" s="300">
        <f t="shared" si="12"/>
        <v>0</v>
      </c>
      <c r="L157" s="305"/>
    </row>
    <row r="158" spans="1:12">
      <c r="A158" s="289" t="s">
        <v>146</v>
      </c>
      <c r="B158" s="297">
        <f>+IFERROR(VLOOKUP(A158,'2. Objetivos y actividades'!$C$9:D658,2,0), " Registre el código")</f>
        <v>0</v>
      </c>
      <c r="C158" s="289" t="s">
        <v>146</v>
      </c>
      <c r="D158" s="305"/>
      <c r="E158" s="306" t="s">
        <v>146</v>
      </c>
      <c r="F158" s="307"/>
      <c r="H158" s="303"/>
      <c r="I158" s="300">
        <f t="shared" si="11"/>
        <v>0</v>
      </c>
      <c r="J158" s="303"/>
      <c r="K158" s="300">
        <f t="shared" si="12"/>
        <v>0</v>
      </c>
      <c r="L158" s="305"/>
    </row>
    <row r="159" spans="1:12">
      <c r="A159" s="289" t="s">
        <v>146</v>
      </c>
      <c r="B159" s="297">
        <f>+IFERROR(VLOOKUP(A159,'2. Objetivos y actividades'!$C$9:D659,2,0), " Registre el código")</f>
        <v>0</v>
      </c>
      <c r="C159" s="289" t="s">
        <v>146</v>
      </c>
      <c r="D159" s="305"/>
      <c r="E159" s="306" t="s">
        <v>146</v>
      </c>
      <c r="F159" s="307"/>
      <c r="H159" s="303"/>
      <c r="I159" s="300">
        <f t="shared" si="11"/>
        <v>0</v>
      </c>
      <c r="J159" s="303"/>
      <c r="K159" s="300">
        <f t="shared" si="12"/>
        <v>0</v>
      </c>
      <c r="L159" s="305"/>
    </row>
    <row r="160" spans="1:12">
      <c r="A160" s="289" t="s">
        <v>146</v>
      </c>
      <c r="B160" s="297">
        <f>+IFERROR(VLOOKUP(A160,'2. Objetivos y actividades'!$C$9:D660,2,0), " Registre el código")</f>
        <v>0</v>
      </c>
      <c r="C160" s="289" t="s">
        <v>146</v>
      </c>
      <c r="D160" s="305"/>
      <c r="E160" s="306" t="s">
        <v>146</v>
      </c>
      <c r="F160" s="307"/>
      <c r="H160" s="303"/>
      <c r="I160" s="300">
        <f t="shared" si="11"/>
        <v>0</v>
      </c>
      <c r="J160" s="303"/>
      <c r="K160" s="300">
        <f t="shared" si="12"/>
        <v>0</v>
      </c>
      <c r="L160" s="305"/>
    </row>
    <row r="161" spans="1:12">
      <c r="A161" s="289" t="s">
        <v>146</v>
      </c>
      <c r="B161" s="297">
        <f>+IFERROR(VLOOKUP(A161,'2. Objetivos y actividades'!$C$9:D661,2,0), " Registre el código")</f>
        <v>0</v>
      </c>
      <c r="C161" s="289" t="s">
        <v>146</v>
      </c>
      <c r="D161" s="305"/>
      <c r="E161" s="306" t="s">
        <v>146</v>
      </c>
      <c r="F161" s="307"/>
      <c r="H161" s="303"/>
      <c r="I161" s="300">
        <f t="shared" si="11"/>
        <v>0</v>
      </c>
      <c r="J161" s="303"/>
      <c r="K161" s="300">
        <f t="shared" si="12"/>
        <v>0</v>
      </c>
      <c r="L161" s="305"/>
    </row>
    <row r="162" spans="1:12">
      <c r="A162" s="289" t="s">
        <v>146</v>
      </c>
      <c r="B162" s="297">
        <f>+IFERROR(VLOOKUP(A162,'2. Objetivos y actividades'!$C$9:D662,2,0), " Registre el código")</f>
        <v>0</v>
      </c>
      <c r="C162" s="289" t="s">
        <v>146</v>
      </c>
      <c r="D162" s="305"/>
      <c r="E162" s="306" t="s">
        <v>146</v>
      </c>
      <c r="F162" s="307"/>
      <c r="H162" s="303"/>
      <c r="I162" s="300">
        <f t="shared" si="11"/>
        <v>0</v>
      </c>
      <c r="J162" s="303"/>
      <c r="K162" s="300">
        <f t="shared" si="12"/>
        <v>0</v>
      </c>
      <c r="L162" s="305"/>
    </row>
    <row r="163" spans="1:12">
      <c r="A163" s="289" t="s">
        <v>146</v>
      </c>
      <c r="B163" s="297">
        <f>+IFERROR(VLOOKUP(A163,'2. Objetivos y actividades'!$C$9:D663,2,0), " Registre el código")</f>
        <v>0</v>
      </c>
      <c r="C163" s="289" t="s">
        <v>146</v>
      </c>
      <c r="D163" s="305"/>
      <c r="E163" s="306" t="s">
        <v>146</v>
      </c>
      <c r="F163" s="307"/>
      <c r="H163" s="303"/>
      <c r="I163" s="300">
        <f t="shared" si="11"/>
        <v>0</v>
      </c>
      <c r="J163" s="303"/>
      <c r="K163" s="300">
        <f t="shared" si="12"/>
        <v>0</v>
      </c>
      <c r="L163" s="305"/>
    </row>
    <row r="164" spans="1:12">
      <c r="A164" s="289" t="s">
        <v>146</v>
      </c>
      <c r="B164" s="297">
        <f>+IFERROR(VLOOKUP(A164,'2. Objetivos y actividades'!$C$9:D664,2,0), " Registre el código")</f>
        <v>0</v>
      </c>
      <c r="C164" s="289" t="s">
        <v>146</v>
      </c>
      <c r="D164" s="305"/>
      <c r="E164" s="306" t="s">
        <v>146</v>
      </c>
      <c r="F164" s="307"/>
      <c r="H164" s="303"/>
      <c r="I164" s="300">
        <f t="shared" si="11"/>
        <v>0</v>
      </c>
      <c r="J164" s="303"/>
      <c r="K164" s="300">
        <f t="shared" si="12"/>
        <v>0</v>
      </c>
      <c r="L164" s="305"/>
    </row>
    <row r="165" spans="1:12">
      <c r="A165" s="289" t="s">
        <v>146</v>
      </c>
      <c r="B165" s="297">
        <f>+IFERROR(VLOOKUP(A165,'2. Objetivos y actividades'!$C$9:D665,2,0), " Registre el código")</f>
        <v>0</v>
      </c>
      <c r="C165" s="289" t="s">
        <v>146</v>
      </c>
      <c r="D165" s="305"/>
      <c r="E165" s="306" t="s">
        <v>146</v>
      </c>
      <c r="F165" s="307"/>
      <c r="H165" s="303"/>
      <c r="I165" s="300">
        <f t="shared" si="11"/>
        <v>0</v>
      </c>
      <c r="J165" s="303"/>
      <c r="K165" s="300">
        <f t="shared" si="12"/>
        <v>0</v>
      </c>
      <c r="L165" s="305"/>
    </row>
    <row r="166" spans="1:12">
      <c r="A166" s="289" t="s">
        <v>146</v>
      </c>
      <c r="B166" s="297">
        <f>+IFERROR(VLOOKUP(A166,'2. Objetivos y actividades'!$C$9:D666,2,0), " Registre el código")</f>
        <v>0</v>
      </c>
      <c r="C166" s="289" t="s">
        <v>146</v>
      </c>
      <c r="D166" s="305"/>
      <c r="E166" s="306" t="s">
        <v>146</v>
      </c>
      <c r="F166" s="307"/>
      <c r="H166" s="303"/>
      <c r="I166" s="300">
        <f t="shared" si="11"/>
        <v>0</v>
      </c>
      <c r="J166" s="303"/>
      <c r="K166" s="300">
        <f t="shared" si="12"/>
        <v>0</v>
      </c>
      <c r="L166" s="305"/>
    </row>
    <row r="167" spans="1:12">
      <c r="A167" s="289" t="s">
        <v>146</v>
      </c>
      <c r="B167" s="297">
        <f>+IFERROR(VLOOKUP(A167,'2. Objetivos y actividades'!$C$9:D667,2,0), " Registre el código")</f>
        <v>0</v>
      </c>
      <c r="C167" s="289" t="s">
        <v>146</v>
      </c>
      <c r="D167" s="305"/>
      <c r="E167" s="306" t="s">
        <v>146</v>
      </c>
      <c r="F167" s="307"/>
      <c r="H167" s="303"/>
      <c r="I167" s="300">
        <f t="shared" si="11"/>
        <v>0</v>
      </c>
      <c r="J167" s="303"/>
      <c r="K167" s="300">
        <f t="shared" si="12"/>
        <v>0</v>
      </c>
      <c r="L167" s="305"/>
    </row>
    <row r="168" spans="1:12">
      <c r="A168" s="289" t="s">
        <v>146</v>
      </c>
      <c r="B168" s="297">
        <f>+IFERROR(VLOOKUP(A168,'2. Objetivos y actividades'!$C$9:D668,2,0), " Registre el código")</f>
        <v>0</v>
      </c>
      <c r="C168" s="289" t="s">
        <v>146</v>
      </c>
      <c r="D168" s="305"/>
      <c r="E168" s="306" t="s">
        <v>146</v>
      </c>
      <c r="F168" s="307"/>
      <c r="H168" s="303"/>
      <c r="I168" s="300">
        <f t="shared" si="11"/>
        <v>0</v>
      </c>
      <c r="J168" s="303"/>
      <c r="K168" s="300">
        <f t="shared" si="12"/>
        <v>0</v>
      </c>
      <c r="L168" s="305"/>
    </row>
    <row r="169" spans="1:12">
      <c r="A169" s="289" t="s">
        <v>146</v>
      </c>
      <c r="B169" s="297">
        <f>+IFERROR(VLOOKUP(A169,'2. Objetivos y actividades'!$C$9:D669,2,0), " Registre el código")</f>
        <v>0</v>
      </c>
      <c r="C169" s="289" t="s">
        <v>146</v>
      </c>
      <c r="D169" s="305"/>
      <c r="E169" s="306" t="s">
        <v>146</v>
      </c>
      <c r="F169" s="307"/>
      <c r="H169" s="303"/>
      <c r="I169" s="300">
        <f t="shared" si="11"/>
        <v>0</v>
      </c>
      <c r="J169" s="303"/>
      <c r="K169" s="300">
        <f t="shared" si="12"/>
        <v>0</v>
      </c>
      <c r="L169" s="305"/>
    </row>
    <row r="170" spans="1:12">
      <c r="A170" s="289" t="s">
        <v>146</v>
      </c>
      <c r="B170" s="297">
        <f>+IFERROR(VLOOKUP(A170,'2. Objetivos y actividades'!$C$9:D670,2,0), " Registre el código")</f>
        <v>0</v>
      </c>
      <c r="C170" s="289" t="s">
        <v>146</v>
      </c>
      <c r="D170" s="305"/>
      <c r="E170" s="306" t="s">
        <v>146</v>
      </c>
      <c r="F170" s="307"/>
      <c r="H170" s="303"/>
      <c r="I170" s="300">
        <f t="shared" si="11"/>
        <v>0</v>
      </c>
      <c r="J170" s="303"/>
      <c r="K170" s="300">
        <f t="shared" si="12"/>
        <v>0</v>
      </c>
      <c r="L170" s="305"/>
    </row>
    <row r="171" spans="1:12">
      <c r="A171" s="289" t="s">
        <v>146</v>
      </c>
      <c r="B171" s="297">
        <f>+IFERROR(VLOOKUP(A171,'2. Objetivos y actividades'!$C$9:D671,2,0), " Registre el código")</f>
        <v>0</v>
      </c>
      <c r="C171" s="289" t="s">
        <v>146</v>
      </c>
      <c r="D171" s="305"/>
      <c r="E171" s="306" t="s">
        <v>146</v>
      </c>
      <c r="F171" s="307"/>
      <c r="H171" s="303"/>
      <c r="I171" s="300">
        <f t="shared" si="11"/>
        <v>0</v>
      </c>
      <c r="J171" s="303"/>
      <c r="K171" s="300">
        <f t="shared" si="12"/>
        <v>0</v>
      </c>
      <c r="L171" s="305"/>
    </row>
    <row r="172" spans="1:12">
      <c r="A172" s="289" t="s">
        <v>146</v>
      </c>
      <c r="B172" s="297">
        <f>+IFERROR(VLOOKUP(A172,'2. Objetivos y actividades'!$C$9:D672,2,0), " Registre el código")</f>
        <v>0</v>
      </c>
      <c r="C172" s="289" t="s">
        <v>146</v>
      </c>
      <c r="D172" s="305"/>
      <c r="E172" s="306" t="s">
        <v>146</v>
      </c>
      <c r="F172" s="307"/>
      <c r="H172" s="303"/>
      <c r="I172" s="300">
        <f t="shared" si="11"/>
        <v>0</v>
      </c>
      <c r="J172" s="303"/>
      <c r="K172" s="300">
        <f t="shared" si="12"/>
        <v>0</v>
      </c>
      <c r="L172" s="305"/>
    </row>
    <row r="173" spans="1:12">
      <c r="A173" s="289" t="s">
        <v>146</v>
      </c>
      <c r="B173" s="297">
        <f>+IFERROR(VLOOKUP(A173,'2. Objetivos y actividades'!$C$9:D673,2,0), " Registre el código")</f>
        <v>0</v>
      </c>
      <c r="C173" s="289" t="s">
        <v>146</v>
      </c>
      <c r="D173" s="305"/>
      <c r="E173" s="306" t="s">
        <v>146</v>
      </c>
      <c r="F173" s="307"/>
      <c r="H173" s="303"/>
      <c r="I173" s="300">
        <f t="shared" si="11"/>
        <v>0</v>
      </c>
      <c r="J173" s="303"/>
      <c r="K173" s="300">
        <f t="shared" si="12"/>
        <v>0</v>
      </c>
      <c r="L173" s="305"/>
    </row>
    <row r="174" spans="1:12">
      <c r="A174" s="289" t="s">
        <v>146</v>
      </c>
      <c r="B174" s="297">
        <f>+IFERROR(VLOOKUP(A174,'2. Objetivos y actividades'!$C$9:D674,2,0), " Registre el código")</f>
        <v>0</v>
      </c>
      <c r="C174" s="289" t="s">
        <v>146</v>
      </c>
      <c r="D174" s="305"/>
      <c r="E174" s="306" t="s">
        <v>146</v>
      </c>
      <c r="F174" s="307"/>
      <c r="H174" s="303"/>
      <c r="I174" s="300">
        <f t="shared" si="11"/>
        <v>0</v>
      </c>
      <c r="J174" s="303"/>
      <c r="K174" s="300">
        <f t="shared" si="12"/>
        <v>0</v>
      </c>
      <c r="L174" s="305"/>
    </row>
    <row r="175" spans="1:12">
      <c r="A175" s="289" t="s">
        <v>146</v>
      </c>
      <c r="B175" s="297">
        <f>+IFERROR(VLOOKUP(A175,'2. Objetivos y actividades'!$C$9:D675,2,0), " Registre el código")</f>
        <v>0</v>
      </c>
      <c r="C175" s="289" t="s">
        <v>146</v>
      </c>
      <c r="D175" s="305"/>
      <c r="E175" s="306" t="s">
        <v>146</v>
      </c>
      <c r="F175" s="307"/>
      <c r="H175" s="303"/>
      <c r="I175" s="300">
        <f t="shared" si="11"/>
        <v>0</v>
      </c>
      <c r="J175" s="303"/>
      <c r="K175" s="300">
        <f t="shared" si="12"/>
        <v>0</v>
      </c>
      <c r="L175" s="305"/>
    </row>
    <row r="176" spans="1:12">
      <c r="A176" s="289" t="s">
        <v>146</v>
      </c>
      <c r="B176" s="297">
        <f>+IFERROR(VLOOKUP(A176,'2. Objetivos y actividades'!$C$9:D676,2,0), " Registre el código")</f>
        <v>0</v>
      </c>
      <c r="C176" s="289" t="s">
        <v>146</v>
      </c>
      <c r="D176" s="305"/>
      <c r="E176" s="306" t="s">
        <v>146</v>
      </c>
      <c r="F176" s="307"/>
      <c r="H176" s="303"/>
      <c r="I176" s="300">
        <f t="shared" si="11"/>
        <v>0</v>
      </c>
      <c r="J176" s="303"/>
      <c r="K176" s="300">
        <f t="shared" si="12"/>
        <v>0</v>
      </c>
      <c r="L176" s="305"/>
    </row>
    <row r="177" spans="1:12">
      <c r="A177" s="289" t="s">
        <v>146</v>
      </c>
      <c r="B177" s="297">
        <f>+IFERROR(VLOOKUP(A177,'2. Objetivos y actividades'!$C$9:D677,2,0), " Registre el código")</f>
        <v>0</v>
      </c>
      <c r="C177" s="289" t="s">
        <v>146</v>
      </c>
      <c r="D177" s="305"/>
      <c r="E177" s="306" t="s">
        <v>146</v>
      </c>
      <c r="F177" s="307"/>
      <c r="H177" s="303"/>
      <c r="I177" s="300">
        <f t="shared" ref="I177:I191" si="13">+H177*G177</f>
        <v>0</v>
      </c>
      <c r="J177" s="303"/>
      <c r="K177" s="300">
        <f t="shared" si="12"/>
        <v>0</v>
      </c>
      <c r="L177" s="305"/>
    </row>
    <row r="178" spans="1:12">
      <c r="A178" s="289" t="s">
        <v>146</v>
      </c>
      <c r="B178" s="297">
        <f>+IFERROR(VLOOKUP(A178,'2. Objetivos y actividades'!$C$9:D678,2,0), " Registre el código")</f>
        <v>0</v>
      </c>
      <c r="C178" s="289" t="s">
        <v>146</v>
      </c>
      <c r="D178" s="305"/>
      <c r="E178" s="306" t="s">
        <v>146</v>
      </c>
      <c r="F178" s="307"/>
      <c r="H178" s="303"/>
      <c r="I178" s="300">
        <f t="shared" si="13"/>
        <v>0</v>
      </c>
      <c r="J178" s="303"/>
      <c r="K178" s="300">
        <f t="shared" si="12"/>
        <v>0</v>
      </c>
      <c r="L178" s="305"/>
    </row>
    <row r="179" spans="1:12">
      <c r="A179" s="289" t="s">
        <v>146</v>
      </c>
      <c r="B179" s="297">
        <f>+IFERROR(VLOOKUP(A179,'2. Objetivos y actividades'!$C$9:D679,2,0), " Registre el código")</f>
        <v>0</v>
      </c>
      <c r="C179" s="289" t="s">
        <v>146</v>
      </c>
      <c r="D179" s="305"/>
      <c r="E179" s="306" t="s">
        <v>146</v>
      </c>
      <c r="F179" s="307"/>
      <c r="H179" s="303"/>
      <c r="I179" s="300">
        <f t="shared" si="13"/>
        <v>0</v>
      </c>
      <c r="J179" s="303"/>
      <c r="K179" s="300">
        <f t="shared" si="12"/>
        <v>0</v>
      </c>
      <c r="L179" s="305"/>
    </row>
    <row r="180" spans="1:12">
      <c r="A180" s="289" t="s">
        <v>146</v>
      </c>
      <c r="B180" s="297">
        <f>+IFERROR(VLOOKUP(A180,'2. Objetivos y actividades'!$C$9:D680,2,0), " Registre el código")</f>
        <v>0</v>
      </c>
      <c r="C180" s="289" t="s">
        <v>146</v>
      </c>
      <c r="D180" s="305"/>
      <c r="E180" s="306" t="s">
        <v>146</v>
      </c>
      <c r="F180" s="307"/>
      <c r="H180" s="303"/>
      <c r="I180" s="300">
        <f t="shared" si="13"/>
        <v>0</v>
      </c>
      <c r="J180" s="303"/>
      <c r="K180" s="300">
        <f t="shared" si="12"/>
        <v>0</v>
      </c>
      <c r="L180" s="305"/>
    </row>
    <row r="181" spans="1:12">
      <c r="A181" s="289" t="s">
        <v>146</v>
      </c>
      <c r="B181" s="297">
        <f>+IFERROR(VLOOKUP(A181,'2. Objetivos y actividades'!$C$9:D681,2,0), " Registre el código")</f>
        <v>0</v>
      </c>
      <c r="C181" s="289" t="s">
        <v>146</v>
      </c>
      <c r="D181" s="305"/>
      <c r="E181" s="306" t="s">
        <v>146</v>
      </c>
      <c r="F181" s="307"/>
      <c r="H181" s="303"/>
      <c r="I181" s="300">
        <f t="shared" si="13"/>
        <v>0</v>
      </c>
      <c r="J181" s="303"/>
      <c r="K181" s="300">
        <f t="shared" si="12"/>
        <v>0</v>
      </c>
      <c r="L181" s="305"/>
    </row>
    <row r="182" spans="1:12">
      <c r="A182" s="289" t="s">
        <v>146</v>
      </c>
      <c r="B182" s="297">
        <f>+IFERROR(VLOOKUP(A182,'2. Objetivos y actividades'!$C$9:D682,2,0), " Registre el código")</f>
        <v>0</v>
      </c>
      <c r="C182" s="289" t="s">
        <v>146</v>
      </c>
      <c r="D182" s="305"/>
      <c r="E182" s="306" t="s">
        <v>146</v>
      </c>
      <c r="F182" s="307"/>
      <c r="H182" s="303"/>
      <c r="I182" s="300">
        <f t="shared" si="13"/>
        <v>0</v>
      </c>
      <c r="J182" s="303"/>
      <c r="K182" s="300">
        <f t="shared" si="12"/>
        <v>0</v>
      </c>
      <c r="L182" s="305"/>
    </row>
    <row r="183" spans="1:12">
      <c r="A183" s="289" t="s">
        <v>146</v>
      </c>
      <c r="B183" s="297">
        <f>+IFERROR(VLOOKUP(A183,'2. Objetivos y actividades'!$C$9:D683,2,0), " Registre el código")</f>
        <v>0</v>
      </c>
      <c r="C183" s="289" t="s">
        <v>146</v>
      </c>
      <c r="D183" s="305"/>
      <c r="E183" s="306" t="s">
        <v>146</v>
      </c>
      <c r="F183" s="307"/>
      <c r="H183" s="303"/>
      <c r="I183" s="300">
        <f t="shared" si="13"/>
        <v>0</v>
      </c>
      <c r="J183" s="303"/>
      <c r="K183" s="300">
        <f t="shared" si="12"/>
        <v>0</v>
      </c>
      <c r="L183" s="305"/>
    </row>
    <row r="184" spans="1:12">
      <c r="A184" s="289" t="s">
        <v>146</v>
      </c>
      <c r="B184" s="297">
        <f>+IFERROR(VLOOKUP(A184,'2. Objetivos y actividades'!$C$9:D684,2,0), " Registre el código")</f>
        <v>0</v>
      </c>
      <c r="C184" s="289" t="s">
        <v>146</v>
      </c>
      <c r="D184" s="305"/>
      <c r="E184" s="306" t="s">
        <v>146</v>
      </c>
      <c r="F184" s="307"/>
      <c r="H184" s="303"/>
      <c r="I184" s="300">
        <f t="shared" si="13"/>
        <v>0</v>
      </c>
      <c r="J184" s="303"/>
      <c r="K184" s="300">
        <f t="shared" si="12"/>
        <v>0</v>
      </c>
      <c r="L184" s="305"/>
    </row>
    <row r="185" spans="1:12">
      <c r="A185" s="289" t="s">
        <v>146</v>
      </c>
      <c r="B185" s="297">
        <f>+IFERROR(VLOOKUP(A185,'2. Objetivos y actividades'!$C$9:D685,2,0), " Registre el código")</f>
        <v>0</v>
      </c>
      <c r="C185" s="289" t="s">
        <v>146</v>
      </c>
      <c r="D185" s="305"/>
      <c r="E185" s="306" t="s">
        <v>146</v>
      </c>
      <c r="F185" s="307"/>
      <c r="H185" s="303"/>
      <c r="I185" s="300">
        <f t="shared" si="13"/>
        <v>0</v>
      </c>
      <c r="J185" s="303"/>
      <c r="K185" s="300">
        <f t="shared" si="12"/>
        <v>0</v>
      </c>
      <c r="L185" s="305"/>
    </row>
    <row r="186" spans="1:12">
      <c r="A186" s="289" t="s">
        <v>146</v>
      </c>
      <c r="B186" s="297">
        <f>+IFERROR(VLOOKUP(A186,'2. Objetivos y actividades'!$C$9:D686,2,0), " Registre el código")</f>
        <v>0</v>
      </c>
      <c r="C186" s="289" t="s">
        <v>146</v>
      </c>
      <c r="D186" s="305"/>
      <c r="E186" s="306" t="s">
        <v>146</v>
      </c>
      <c r="F186" s="307"/>
      <c r="H186" s="303"/>
      <c r="I186" s="300">
        <f t="shared" si="13"/>
        <v>0</v>
      </c>
      <c r="J186" s="303"/>
      <c r="K186" s="300">
        <f t="shared" si="12"/>
        <v>0</v>
      </c>
      <c r="L186" s="305"/>
    </row>
    <row r="187" spans="1:12" hidden="1">
      <c r="A187" s="289" t="s">
        <v>146</v>
      </c>
      <c r="B187" s="297">
        <f>+IFERROR(VLOOKUP(A187,'2. Objetivos y actividades'!$C$9:D687,2,0), " Registre el código")</f>
        <v>0</v>
      </c>
      <c r="C187" s="289" t="s">
        <v>146</v>
      </c>
      <c r="D187" s="305"/>
      <c r="E187" s="306" t="s">
        <v>146</v>
      </c>
      <c r="F187" s="307"/>
      <c r="H187" s="303"/>
      <c r="I187" s="300">
        <f t="shared" si="13"/>
        <v>0</v>
      </c>
      <c r="J187" s="303"/>
      <c r="K187" s="300">
        <f t="shared" si="12"/>
        <v>0</v>
      </c>
      <c r="L187" s="305"/>
    </row>
    <row r="188" spans="1:12" hidden="1">
      <c r="A188" s="289" t="s">
        <v>146</v>
      </c>
      <c r="B188" s="297">
        <f>+IFERROR(VLOOKUP(A188,'2. Objetivos y actividades'!$C$9:D688,2,0), " Registre el código")</f>
        <v>0</v>
      </c>
      <c r="C188" s="289" t="s">
        <v>146</v>
      </c>
      <c r="D188" s="305"/>
      <c r="E188" s="306" t="s">
        <v>146</v>
      </c>
      <c r="F188" s="307"/>
      <c r="H188" s="303"/>
      <c r="I188" s="300">
        <f t="shared" si="13"/>
        <v>0</v>
      </c>
      <c r="J188" s="303"/>
      <c r="K188" s="300">
        <f t="shared" si="12"/>
        <v>0</v>
      </c>
      <c r="L188" s="305"/>
    </row>
    <row r="189" spans="1:12" hidden="1">
      <c r="A189" s="289" t="s">
        <v>146</v>
      </c>
      <c r="B189" s="297">
        <f>+IFERROR(VLOOKUP(A189,'2. Objetivos y actividades'!$C$9:D689,2,0), " Registre el código")</f>
        <v>0</v>
      </c>
      <c r="C189" s="289" t="s">
        <v>146</v>
      </c>
      <c r="D189" s="305"/>
      <c r="E189" s="306" t="s">
        <v>146</v>
      </c>
      <c r="F189" s="307"/>
      <c r="H189" s="303"/>
      <c r="I189" s="300">
        <f t="shared" si="13"/>
        <v>0</v>
      </c>
      <c r="J189" s="303"/>
      <c r="K189" s="300">
        <f t="shared" si="12"/>
        <v>0</v>
      </c>
      <c r="L189" s="305"/>
    </row>
    <row r="190" spans="1:12" hidden="1">
      <c r="A190" s="289" t="s">
        <v>146</v>
      </c>
      <c r="B190" s="297">
        <f>+IFERROR(VLOOKUP(A190,'2. Objetivos y actividades'!$C$9:D690,2,0), " Registre el código")</f>
        <v>0</v>
      </c>
      <c r="C190" s="289" t="s">
        <v>146</v>
      </c>
      <c r="D190" s="305"/>
      <c r="E190" s="306" t="s">
        <v>146</v>
      </c>
      <c r="F190" s="307"/>
      <c r="H190" s="303">
        <f>+Calculadora!C182</f>
        <v>0</v>
      </c>
      <c r="I190" s="300">
        <f t="shared" si="13"/>
        <v>0</v>
      </c>
      <c r="J190" s="303">
        <f t="shared" ref="J190:J191" si="14">+I190</f>
        <v>0</v>
      </c>
      <c r="K190" s="300">
        <f t="shared" si="12"/>
        <v>0</v>
      </c>
      <c r="L190" s="305"/>
    </row>
    <row r="191" spans="1:12" hidden="1">
      <c r="A191" s="289" t="s">
        <v>146</v>
      </c>
      <c r="B191" s="297">
        <f>+IFERROR(VLOOKUP(A191,'2. Objetivos y actividades'!$C$9:D691,2,0), " Registre el código")</f>
        <v>0</v>
      </c>
      <c r="D191" s="305"/>
      <c r="H191" s="303">
        <f>+Calculadora!C183</f>
        <v>0</v>
      </c>
      <c r="I191" s="300">
        <f t="shared" si="13"/>
        <v>0</v>
      </c>
      <c r="J191" s="303">
        <f t="shared" si="14"/>
        <v>0</v>
      </c>
      <c r="K191" s="300">
        <f t="shared" si="12"/>
        <v>0</v>
      </c>
    </row>
  </sheetData>
  <sheetProtection algorithmName="SHA-512" hashValue="ADzbGTjBhW9ZFuimCf6UyS/sREjMr1Bfm9kzuMUHvqu/iuYuApAkibplGSiA3sZ5TFQwk6rw4/SVJMbcaqpqsA==" saltValue="EErRH1f51jOfVX1UsmPNwA==" spinCount="100000" sheet="1" objects="1" scenarios="1" formatCells="0" formatColumns="0" formatRows="0" insertRows="0"/>
  <protectedRanges>
    <protectedRange sqref="C15:D15 E13:H190 J13:J190 L13:L190 D16:D191 A13:A191 C16:C190" name="Gastos"/>
    <protectedRange sqref="G6:H9" name="Rango2"/>
  </protectedRanges>
  <mergeCells count="1">
    <mergeCell ref="A6:F9"/>
  </mergeCells>
  <phoneticPr fontId="67" type="noConversion"/>
  <conditionalFormatting sqref="B12:B191">
    <cfRule type="containsText" dxfId="3" priority="7" operator="containsText" text="Registre el código">
      <formula>NOT(ISERROR(SEARCH("Registre el código",B12)))</formula>
    </cfRule>
  </conditionalFormatting>
  <conditionalFormatting sqref="C12:D14">
    <cfRule type="containsText" dxfId="2" priority="1" operator="containsText" text="Registre el código">
      <formula>NOT(ISERROR(SEARCH("Registre el código",C12)))</formula>
    </cfRule>
  </conditionalFormatting>
  <dataValidations count="11">
    <dataValidation allowBlank="1" showInputMessage="1" showErrorMessage="1" prompt="(Incluya las actividades que contribuyan al desarrollo de todos los objetivos, si aplica)" sqref="B23:B191" xr:uid="{00000000-0002-0000-0500-000000000000}"/>
    <dataValidation allowBlank="1" showInputMessage="1" showErrorMessage="1" promptTitle="Registre como se medira la activ" prompt="(ejemplo: personas, día, semana, mes,  tiempo, tipo de objeto)" sqref="F23:F190" xr:uid="{00000000-0002-0000-0500-000001000000}"/>
    <dataValidation allowBlank="1" showInputMessage="1" showErrorMessage="1" prompt="Restos gastos deben ser registrados en descripción  Gasto_x000a_" sqref="C12:D14 B12:B22" xr:uid="{00000000-0002-0000-0500-000002000000}"/>
    <dataValidation operator="greaterThan" allowBlank="1" showInputMessage="1" showErrorMessage="1" promptTitle="VALOR UNITARIO DEL GASTOS" prompt="Registre el valor unitario del gasto registrado" sqref="H12" xr:uid="{00000000-0002-0000-0500-000003000000}"/>
    <dataValidation operator="greaterThan" allowBlank="1" showInputMessage="1" showErrorMessage="1" promptTitle="valor objeto del beneficio" prompt="Registre el valor objeto de beneficio tributario" sqref="J12" xr:uid="{00000000-0002-0000-0500-000004000000}"/>
    <dataValidation allowBlank="1" showInputMessage="1" showErrorMessage="1" promptTitle="Registre como se medira la activ" prompt="(ejemplo: personas, día, semana, mes, ítem, tiempo, tipo de objeto)" sqref="F12:F22" xr:uid="{00000000-0002-0000-0500-000005000000}"/>
    <dataValidation type="textLength" allowBlank="1" showInputMessage="1" showErrorMessage="1" promptTitle="REGISTRE EL SOPORTE DEL GASTO" prompt="Registrar el soporte del gasto detallando cual será el entregable por parte del proyecto_x000a_" sqref="L11:L191" xr:uid="{00000000-0002-0000-0500-000006000000}">
      <formula1>1</formula1>
      <formula2>1000</formula2>
    </dataValidation>
    <dataValidation type="whole" operator="greaterThan" allowBlank="1" showInputMessage="1" showErrorMessage="1" promptTitle="valor objeto del beneficio" prompt="Registre el valor objeto de beneficio tributario" sqref="J13:J191" xr:uid="{00000000-0002-0000-0500-000007000000}">
      <formula1>1000</formula1>
    </dataValidation>
    <dataValidation type="whole" operator="greaterThan" allowBlank="1" showInputMessage="1" showErrorMessage="1" promptTitle="VALOR UNITARIO DEL GASTOS" prompt="Registre el valor unitario del gasto registrado" sqref="H13:H191" xr:uid="{00000000-0002-0000-0500-000008000000}">
      <formula1>1000</formula1>
    </dataValidation>
    <dataValidation type="whole" operator="greaterThanOrEqual" allowBlank="1" showInputMessage="1" showErrorMessage="1" promptTitle="# DE PAGOS A REALIZAR" prompt="Registre el numero de pagos que se realizarán del gasto registrado" sqref="G12:G191" xr:uid="{00000000-0002-0000-0500-000009000000}">
      <formula1>1</formula1>
    </dataValidation>
    <dataValidation type="list" allowBlank="1" showInputMessage="1" showErrorMessage="1" sqref="D15:D191" xr:uid="{00000000-0002-0000-0500-00000A000000}">
      <formula1>"Honorarios,Servicio, Alquiler, Compra,Poliza,Viaticos,Especie"</formula1>
    </dataValidation>
  </dataValidation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prompt="Asignar la actividad que va a registrar, el primero numero es el objetivo registrado en la hoja &quot; Objetivos y actividades&quot;_x000a_" xr:uid="{00000000-0002-0000-0500-00000B000000}">
          <x14:formula1>
            <xm:f>Citerios!$B$2:$B$248</xm:f>
          </x14:formula1>
          <xm:sqref>A23:A191</xm:sqref>
        </x14:dataValidation>
        <x14:dataValidation type="list" allowBlank="1" showInputMessage="1" showErrorMessage="1" xr:uid="{00000000-0002-0000-0500-00000C000000}">
          <x14:formula1>
            <xm:f>Citerios!$C$2:$C$872</xm:f>
          </x14:formula1>
          <xm:sqref>C15:C190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rgb="FFFDB940"/>
    <pageSetUpPr fitToPage="1"/>
  </sheetPr>
  <dimension ref="A1:P485"/>
  <sheetViews>
    <sheetView showGridLines="0" topLeftCell="D1" zoomScale="70" zoomScaleNormal="70" workbookViewId="0">
      <pane ySplit="3" topLeftCell="A17" activePane="bottomLeft" state="frozen"/>
      <selection activeCell="F12" sqref="F12"/>
      <selection pane="bottomLeft" activeCell="C14" sqref="C14"/>
    </sheetView>
  </sheetViews>
  <sheetFormatPr baseColWidth="10" defaultColWidth="0" defaultRowHeight="15"/>
  <cols>
    <col min="1" max="1" width="2.5703125" style="219" customWidth="1"/>
    <col min="2" max="2" width="33" style="205" customWidth="1"/>
    <col min="3" max="3" width="53.85546875" style="205" customWidth="1"/>
    <col min="4" max="4" width="20.140625" style="206" bestFit="1" customWidth="1"/>
    <col min="5" max="5" width="23.5703125" style="206" bestFit="1" customWidth="1"/>
    <col min="6" max="6" width="53.42578125" style="205" customWidth="1"/>
    <col min="7" max="7" width="24.5703125" style="220" customWidth="1"/>
    <col min="8" max="8" width="14.42578125" style="206" bestFit="1" customWidth="1"/>
    <col min="9" max="9" width="23.5703125" style="284" customWidth="1"/>
    <col min="10" max="10" width="20" style="284" customWidth="1"/>
    <col min="11" max="11" width="33.5703125" style="284" customWidth="1"/>
    <col min="12" max="12" width="29.5703125" style="284" bestFit="1" customWidth="1"/>
    <col min="13" max="13" width="19.7109375" style="206" customWidth="1"/>
    <col min="14" max="14" width="28.42578125" style="206" hidden="1" customWidth="1"/>
    <col min="15" max="16" width="13.140625" style="206" hidden="1" customWidth="1"/>
    <col min="17" max="16384" width="14.42578125" style="206" hidden="1"/>
  </cols>
  <sheetData>
    <row r="1" spans="1:16">
      <c r="B1" s="6"/>
      <c r="C1" s="228"/>
      <c r="D1" s="6"/>
      <c r="E1" s="6"/>
      <c r="F1" s="6"/>
      <c r="I1" s="206"/>
      <c r="J1" s="206"/>
      <c r="K1" s="264"/>
      <c r="L1" s="6"/>
      <c r="M1" s="6"/>
      <c r="N1" s="6"/>
      <c r="O1" s="6"/>
      <c r="P1" s="6"/>
    </row>
    <row r="2" spans="1:16">
      <c r="B2" s="6"/>
      <c r="C2" s="228"/>
      <c r="D2" s="6"/>
      <c r="E2" s="6"/>
      <c r="F2" s="6"/>
      <c r="I2" s="206"/>
      <c r="J2" s="206"/>
      <c r="K2" s="264"/>
      <c r="L2" s="6"/>
      <c r="M2" s="6"/>
      <c r="N2" s="6"/>
      <c r="O2" s="6"/>
      <c r="P2" s="6"/>
    </row>
    <row r="3" spans="1:16" s="233" customFormat="1" ht="15.75" thickBot="1">
      <c r="A3" s="229"/>
      <c r="B3" s="230"/>
      <c r="C3" s="231"/>
      <c r="D3" s="230"/>
      <c r="E3" s="230"/>
      <c r="F3" s="230"/>
      <c r="G3" s="232"/>
      <c r="K3" s="265"/>
      <c r="L3" s="230"/>
      <c r="M3" s="230"/>
      <c r="N3" s="230"/>
      <c r="O3" s="230"/>
      <c r="P3" s="230"/>
    </row>
    <row r="4" spans="1:16" s="238" customFormat="1" ht="15.75" thickTop="1">
      <c r="A4" s="234"/>
      <c r="B4" s="235"/>
      <c r="C4" s="236"/>
      <c r="D4" s="235"/>
      <c r="E4" s="235"/>
      <c r="F4" s="235"/>
      <c r="G4" s="237"/>
      <c r="K4" s="266"/>
      <c r="L4" s="235"/>
      <c r="M4" s="235"/>
      <c r="N4" s="235"/>
      <c r="O4" s="235"/>
      <c r="P4" s="235"/>
    </row>
    <row r="5" spans="1:16">
      <c r="C5" s="228"/>
      <c r="D5" s="6"/>
      <c r="E5" s="6"/>
      <c r="F5" s="6"/>
      <c r="I5" s="206"/>
      <c r="J5" s="206"/>
      <c r="K5" s="264"/>
      <c r="L5" s="6"/>
      <c r="M5" s="6"/>
      <c r="N5" s="6"/>
      <c r="O5" s="6"/>
      <c r="P5" s="6"/>
    </row>
    <row r="6" spans="1:16">
      <c r="B6" s="469" t="s">
        <v>1170</v>
      </c>
      <c r="C6" s="470"/>
      <c r="D6" s="470"/>
      <c r="E6" s="470"/>
      <c r="F6" s="256"/>
      <c r="G6" s="256"/>
      <c r="H6" s="256"/>
      <c r="I6" s="256"/>
      <c r="J6" s="257"/>
      <c r="K6" s="264"/>
      <c r="L6" s="6"/>
      <c r="M6" s="6"/>
      <c r="N6" s="6"/>
      <c r="O6" s="6"/>
      <c r="P6" s="6"/>
    </row>
    <row r="7" spans="1:16">
      <c r="B7" s="471"/>
      <c r="C7" s="472"/>
      <c r="D7" s="472"/>
      <c r="E7" s="472"/>
      <c r="F7" s="255"/>
      <c r="G7" s="255"/>
      <c r="H7" s="255"/>
      <c r="I7" s="255"/>
      <c r="J7" s="258"/>
      <c r="K7" s="264"/>
      <c r="L7" s="6"/>
      <c r="M7" s="6"/>
      <c r="N7" s="6"/>
      <c r="O7" s="6"/>
      <c r="P7" s="6"/>
    </row>
    <row r="8" spans="1:16">
      <c r="B8" s="471"/>
      <c r="C8" s="472"/>
      <c r="D8" s="472"/>
      <c r="E8" s="472"/>
      <c r="F8" s="255"/>
      <c r="G8" s="255"/>
      <c r="H8" s="255"/>
      <c r="I8" s="255"/>
      <c r="J8" s="258"/>
      <c r="K8" s="264"/>
      <c r="L8" s="6"/>
      <c r="M8" s="6"/>
      <c r="N8" s="6"/>
      <c r="O8" s="6"/>
      <c r="P8" s="6"/>
    </row>
    <row r="9" spans="1:16" ht="73.5" customHeight="1">
      <c r="B9" s="473"/>
      <c r="C9" s="474"/>
      <c r="D9" s="474"/>
      <c r="E9" s="474"/>
      <c r="F9" s="259"/>
      <c r="G9" s="259"/>
      <c r="H9" s="259"/>
      <c r="I9" s="259"/>
      <c r="J9" s="260"/>
      <c r="K9" s="264"/>
      <c r="L9" s="6"/>
      <c r="M9" s="6"/>
      <c r="N9" s="6"/>
      <c r="O9" s="6"/>
      <c r="P9" s="6"/>
    </row>
    <row r="10" spans="1:16">
      <c r="B10" s="206"/>
      <c r="C10" s="206"/>
      <c r="F10" s="6"/>
      <c r="I10" s="206"/>
      <c r="J10" s="206"/>
      <c r="K10" s="264"/>
      <c r="L10" s="6"/>
      <c r="M10" s="6"/>
      <c r="N10" s="6"/>
      <c r="O10" s="6"/>
      <c r="P10" s="6"/>
    </row>
    <row r="11" spans="1:16" ht="23.25">
      <c r="B11" s="468" t="s">
        <v>222</v>
      </c>
      <c r="C11" s="468"/>
      <c r="D11" s="468"/>
      <c r="E11" s="468"/>
      <c r="F11" s="468"/>
      <c r="G11" s="468"/>
      <c r="H11" s="468"/>
      <c r="I11" s="468"/>
      <c r="J11" s="468"/>
      <c r="K11" s="267"/>
      <c r="L11" s="254"/>
      <c r="M11" s="6"/>
      <c r="N11" s="6"/>
      <c r="O11" s="6"/>
      <c r="P11" s="6"/>
    </row>
    <row r="12" spans="1:16">
      <c r="B12" s="206"/>
      <c r="C12" s="206"/>
      <c r="F12" s="6"/>
      <c r="I12" s="206"/>
      <c r="J12" s="206"/>
      <c r="K12" s="264"/>
      <c r="L12" s="6"/>
      <c r="M12" s="6"/>
      <c r="N12" s="6"/>
      <c r="O12" s="6"/>
      <c r="P12" s="6"/>
    </row>
    <row r="13" spans="1:16">
      <c r="B13" s="206"/>
      <c r="C13" s="206"/>
      <c r="I13" s="475" t="s">
        <v>218</v>
      </c>
      <c r="J13" s="476"/>
      <c r="K13" s="476"/>
      <c r="L13" s="477"/>
      <c r="P13" s="6"/>
    </row>
    <row r="14" spans="1:16" ht="30">
      <c r="F14" s="243" t="s">
        <v>268</v>
      </c>
      <c r="G14" s="243" t="s">
        <v>213</v>
      </c>
      <c r="I14" s="249" t="s">
        <v>221</v>
      </c>
      <c r="J14" s="250" t="s">
        <v>265</v>
      </c>
      <c r="K14" s="268" t="s">
        <v>213</v>
      </c>
      <c r="L14" s="250" t="s">
        <v>211</v>
      </c>
      <c r="P14" s="6"/>
    </row>
    <row r="15" spans="1:16" ht="30.75" thickBot="1">
      <c r="B15" s="216" t="s">
        <v>13</v>
      </c>
      <c r="C15" s="217">
        <f>+'1. Datos del proyecto'!B13</f>
        <v>0</v>
      </c>
      <c r="F15" s="245" t="s">
        <v>225</v>
      </c>
      <c r="G15" s="273">
        <f>+'4. Detalle de gastos '!I12</f>
        <v>0</v>
      </c>
      <c r="I15" s="251">
        <v>1</v>
      </c>
      <c r="J15" s="252" t="str">
        <f>+IFERROR(VLOOKUP(I15,'2. Objetivos y actividades'!$A$8:$B$223,2,0),"Registre en la hoja de objetivos")</f>
        <v>Transporte y logística</v>
      </c>
      <c r="K15" s="269">
        <f>+SUMIF($A$31:$A$555,I15,$J$31:$J$555)</f>
        <v>0</v>
      </c>
      <c r="L15" s="269">
        <f>+SUMIF($A$31:$A$555,I15,$K$31:$K$555)</f>
        <v>0</v>
      </c>
      <c r="P15" s="6"/>
    </row>
    <row r="16" spans="1:16" ht="15.75" thickTop="1">
      <c r="B16" s="208" t="s">
        <v>36</v>
      </c>
      <c r="C16" s="210">
        <f>+'1. Datos del proyecto'!B26</f>
        <v>0</v>
      </c>
      <c r="F16" s="246" t="s">
        <v>57</v>
      </c>
      <c r="G16" s="274">
        <f>+'4. Detalle de gastos '!I13</f>
        <v>0</v>
      </c>
      <c r="I16" s="251">
        <v>2</v>
      </c>
      <c r="J16" s="252">
        <f>+IFERROR(VLOOKUP(I16,'2. Objetivos y actividades'!$A$8:$B$223,2,0),"Registre en la hoja de objetivos")</f>
        <v>0</v>
      </c>
      <c r="K16" s="269">
        <f t="shared" ref="K16:K24" si="0">+SUMIF($A$31:$A$555,I16,$J$31:$J$555)</f>
        <v>0</v>
      </c>
      <c r="L16" s="269">
        <f t="shared" ref="L16:L24" si="1">+SUMIF($A$31:$A$555,I16,$K$31:$K$555)</f>
        <v>0</v>
      </c>
      <c r="O16" s="221"/>
      <c r="P16" s="6"/>
    </row>
    <row r="17" spans="1:16" ht="30">
      <c r="C17" s="207"/>
      <c r="D17" s="218" t="s">
        <v>238</v>
      </c>
      <c r="F17" s="247" t="s">
        <v>224</v>
      </c>
      <c r="G17" s="275">
        <f>+'4. Detalle de gastos '!I14</f>
        <v>0</v>
      </c>
      <c r="I17" s="251">
        <v>3</v>
      </c>
      <c r="J17" s="252" t="str">
        <f>+IFERROR(VLOOKUP(I17,'2. Objetivos y actividades'!$A$8:$B$223,2,0),"Registre en la hoja de objetivos")</f>
        <v>Registre en la hoja de objetivos</v>
      </c>
      <c r="K17" s="269">
        <f t="shared" si="0"/>
        <v>0</v>
      </c>
      <c r="L17" s="269">
        <f t="shared" si="1"/>
        <v>0</v>
      </c>
      <c r="O17" s="221"/>
      <c r="P17" s="6"/>
    </row>
    <row r="18" spans="1:16" ht="30.75" thickBot="1">
      <c r="B18" s="212" t="s">
        <v>60</v>
      </c>
      <c r="C18" s="277">
        <f>+GETPIVOTDATA("$ Partida
(Objeto Beneficio Tributario)",$B$30)</f>
        <v>0</v>
      </c>
      <c r="D18" s="209" t="str">
        <f>+IFERROR((C18/C20)," ")</f>
        <v xml:space="preserve"> </v>
      </c>
      <c r="F18" s="248" t="s">
        <v>255</v>
      </c>
      <c r="G18" s="276">
        <f>SUM(G15:G17)</f>
        <v>0</v>
      </c>
      <c r="I18" s="251">
        <v>4</v>
      </c>
      <c r="J18" s="252" t="str">
        <f>+IFERROR(VLOOKUP(I18,'2. Objetivos y actividades'!$A$8:$B$223,2,0),"Registre en la hoja de objetivos")</f>
        <v>Registre en la hoja de objetivos</v>
      </c>
      <c r="K18" s="269">
        <f t="shared" si="0"/>
        <v>0</v>
      </c>
      <c r="L18" s="269">
        <f t="shared" si="1"/>
        <v>0</v>
      </c>
      <c r="O18" s="221"/>
      <c r="P18" s="6"/>
    </row>
    <row r="19" spans="1:16" ht="31.5" thickTop="1" thickBot="1">
      <c r="B19" s="215" t="s">
        <v>61</v>
      </c>
      <c r="C19" s="278">
        <f>+GETPIVOTDATA("VALOR CONTRAPARTIDA
(Recursos Propios)",$B$30)</f>
        <v>0</v>
      </c>
      <c r="D19" s="214" t="str">
        <f>+IFERROR((C19/C20)," ")</f>
        <v xml:space="preserve"> </v>
      </c>
      <c r="F19" s="207"/>
      <c r="I19" s="251">
        <v>5</v>
      </c>
      <c r="J19" s="252" t="str">
        <f>+IFERROR(VLOOKUP(I19,'2. Objetivos y actividades'!$A$8:$B$223,2,0),"Registre en la hoja de objetivos")</f>
        <v>Registre en la hoja de objetivos</v>
      </c>
      <c r="K19" s="269">
        <f t="shared" si="0"/>
        <v>0</v>
      </c>
      <c r="L19" s="269">
        <f t="shared" si="1"/>
        <v>0</v>
      </c>
      <c r="O19" s="221"/>
      <c r="P19" s="6"/>
    </row>
    <row r="20" spans="1:16" ht="30.75" thickTop="1">
      <c r="B20" s="211" t="s">
        <v>212</v>
      </c>
      <c r="C20" s="279">
        <f>+C18+C19</f>
        <v>0</v>
      </c>
      <c r="D20" s="213" t="str">
        <f>+IFERROR((D18+D19)," ")</f>
        <v xml:space="preserve"> </v>
      </c>
      <c r="E20" s="281" t="str">
        <f>+IF(C20-(C18+C19)=0," ", "verificar")</f>
        <v xml:space="preserve"> </v>
      </c>
      <c r="F20" s="207"/>
      <c r="I20" s="251">
        <v>6</v>
      </c>
      <c r="J20" s="252" t="str">
        <f>+IFERROR(VLOOKUP(I20,'2. Objetivos y actividades'!$A$8:$B$223,2,0),"Registre en la hoja de objetivos")</f>
        <v>Registre en la hoja de objetivos</v>
      </c>
      <c r="K20" s="269">
        <f t="shared" si="0"/>
        <v>0</v>
      </c>
      <c r="L20" s="269">
        <f t="shared" si="1"/>
        <v>0</v>
      </c>
      <c r="O20" s="221"/>
      <c r="P20" s="6"/>
    </row>
    <row r="21" spans="1:16" s="223" customFormat="1" ht="30">
      <c r="A21" s="222"/>
      <c r="B21" s="244" t="s">
        <v>1157</v>
      </c>
      <c r="C21" s="244"/>
      <c r="F21" s="224"/>
      <c r="G21" s="225"/>
      <c r="I21" s="251">
        <v>7</v>
      </c>
      <c r="J21" s="252" t="str">
        <f>+IFERROR(VLOOKUP(I21,'2. Objetivos y actividades'!$A$8:$B$223,2,0),"Registre en la hoja de objetivos")</f>
        <v>Registre en la hoja de objetivos</v>
      </c>
      <c r="K21" s="269">
        <f t="shared" si="0"/>
        <v>0</v>
      </c>
      <c r="L21" s="269">
        <f t="shared" si="1"/>
        <v>0</v>
      </c>
      <c r="O21" s="226"/>
      <c r="P21" s="227"/>
    </row>
    <row r="22" spans="1:16" ht="30">
      <c r="B22" s="206"/>
      <c r="C22" s="206"/>
      <c r="F22" s="207"/>
      <c r="I22" s="251">
        <v>8</v>
      </c>
      <c r="J22" s="252" t="str">
        <f>+IFERROR(VLOOKUP(I22,'2. Objetivos y actividades'!$A$8:$B$223,2,0),"Registre en la hoja de objetivos")</f>
        <v>Registre en la hoja de objetivos</v>
      </c>
      <c r="K22" s="269">
        <f t="shared" si="0"/>
        <v>0</v>
      </c>
      <c r="L22" s="269">
        <f t="shared" si="1"/>
        <v>0</v>
      </c>
      <c r="O22" s="221"/>
      <c r="P22" s="6"/>
    </row>
    <row r="23" spans="1:16" ht="30">
      <c r="B23" s="206"/>
      <c r="C23" s="206"/>
      <c r="F23" s="207"/>
      <c r="I23" s="251">
        <v>9</v>
      </c>
      <c r="J23" s="252" t="str">
        <f>+IFERROR(VLOOKUP(I23,'2. Objetivos y actividades'!$A$8:$B$223,2,0),"Registre en la hoja de objetivos")</f>
        <v>Registre en la hoja de objetivos</v>
      </c>
      <c r="K23" s="269">
        <f t="shared" si="0"/>
        <v>0</v>
      </c>
      <c r="L23" s="269">
        <f t="shared" si="1"/>
        <v>0</v>
      </c>
      <c r="O23" s="221"/>
      <c r="P23" s="6"/>
    </row>
    <row r="24" spans="1:16" ht="30">
      <c r="B24" s="382" t="s">
        <v>1169</v>
      </c>
      <c r="C24" s="206"/>
      <c r="F24" s="207"/>
      <c r="I24" s="251">
        <v>10</v>
      </c>
      <c r="J24" s="252" t="str">
        <f>+IFERROR(VLOOKUP(I24,'2. Objetivos y actividades'!$A$8:$B$223,2,0),"Registre en la hoja de objetivos")</f>
        <v>Registre en la hoja de objetivos</v>
      </c>
      <c r="K24" s="269">
        <f t="shared" si="0"/>
        <v>0</v>
      </c>
      <c r="L24" s="269">
        <f t="shared" si="1"/>
        <v>0</v>
      </c>
      <c r="O24" s="221"/>
      <c r="P24" s="6"/>
    </row>
    <row r="25" spans="1:16">
      <c r="B25" s="206"/>
      <c r="F25" s="207"/>
      <c r="I25" s="251"/>
      <c r="J25" s="253" t="s">
        <v>243</v>
      </c>
      <c r="K25" s="269">
        <f>+SUMIF($B$31:$B$555,J25,$J$31:$J$555)</f>
        <v>0</v>
      </c>
      <c r="L25" s="269">
        <f>+SUMIF($B$31:$B$555,J25,$K$31:$K$555)</f>
        <v>0</v>
      </c>
      <c r="O25" s="221"/>
      <c r="P25" s="6"/>
    </row>
    <row r="26" spans="1:16">
      <c r="B26" s="206"/>
      <c r="C26" s="206"/>
      <c r="F26" s="207"/>
      <c r="I26" s="466" t="s">
        <v>219</v>
      </c>
      <c r="J26" s="467"/>
      <c r="K26" s="270">
        <f>+SUM(K14:K25)</f>
        <v>0</v>
      </c>
      <c r="L26" s="270">
        <f>+SUM(L14:L25)</f>
        <v>0</v>
      </c>
      <c r="O26" s="221"/>
      <c r="P26" s="6"/>
    </row>
    <row r="27" spans="1:16">
      <c r="B27" s="206"/>
      <c r="C27" s="206"/>
      <c r="F27" s="207"/>
      <c r="I27" s="206"/>
      <c r="J27" s="206"/>
      <c r="K27" s="271"/>
      <c r="L27" s="239"/>
      <c r="M27" s="221"/>
      <c r="N27" s="221"/>
      <c r="O27" s="221"/>
      <c r="P27" s="6"/>
    </row>
    <row r="28" spans="1:16">
      <c r="B28" s="206"/>
      <c r="E28" s="240"/>
      <c r="F28" s="207"/>
      <c r="G28" s="207"/>
      <c r="H28" s="207"/>
      <c r="I28" s="207"/>
      <c r="J28" s="207"/>
      <c r="K28" s="272"/>
      <c r="L28" s="6"/>
      <c r="M28" s="221"/>
      <c r="N28" s="221"/>
      <c r="O28" s="221"/>
      <c r="P28" s="6"/>
    </row>
    <row r="29" spans="1:16" ht="15.75" thickBot="1">
      <c r="B29" s="12"/>
      <c r="C29" s="12"/>
      <c r="D29" s="241"/>
      <c r="E29" s="240"/>
      <c r="F29" s="207"/>
      <c r="G29" s="207"/>
      <c r="H29" s="207"/>
      <c r="I29" s="207"/>
      <c r="J29" s="207"/>
      <c r="K29" s="272"/>
      <c r="L29" s="6"/>
      <c r="M29" s="221"/>
      <c r="N29" s="221"/>
      <c r="O29" s="221"/>
      <c r="P29" s="6"/>
    </row>
    <row r="30" spans="1:16">
      <c r="B30" s="384"/>
      <c r="C30" s="385"/>
      <c r="D30" s="385"/>
      <c r="E30" s="385"/>
      <c r="F30" s="385"/>
      <c r="G30" s="385"/>
      <c r="H30" s="386" t="s">
        <v>248</v>
      </c>
      <c r="I30" s="385"/>
      <c r="J30" s="385"/>
      <c r="K30" s="385"/>
      <c r="L30" s="387"/>
      <c r="M30" s="158"/>
      <c r="N30" s="158"/>
      <c r="O30" s="6"/>
    </row>
    <row r="31" spans="1:16" ht="31.5">
      <c r="A31" s="242" t="str">
        <f>+IFERROR(INDEX('2. Objetivos y actividades'!$A$9:$D$248,MATCH('5.Presupuesto'!B31,'2. Objetivos y actividades'!$C$9:$C$206,0),MATCH($J$14,'2. Objetivos y actividades'!$A$8:$D$8,0))," ")</f>
        <v xml:space="preserve"> </v>
      </c>
      <c r="B31" s="388" t="s">
        <v>64</v>
      </c>
      <c r="C31" s="389" t="s">
        <v>65</v>
      </c>
      <c r="D31" s="389" t="s">
        <v>237</v>
      </c>
      <c r="E31" s="389" t="s">
        <v>66</v>
      </c>
      <c r="F31" s="389" t="s">
        <v>67</v>
      </c>
      <c r="G31" s="389" t="s">
        <v>214</v>
      </c>
      <c r="H31" s="389" t="s">
        <v>249</v>
      </c>
      <c r="I31" s="390" t="s">
        <v>250</v>
      </c>
      <c r="J31" s="390" t="s">
        <v>251</v>
      </c>
      <c r="K31" s="390" t="s">
        <v>1158</v>
      </c>
      <c r="L31" s="391" t="s">
        <v>252</v>
      </c>
      <c r="M31" s="158"/>
      <c r="N31" s="158"/>
      <c r="O31" s="6"/>
    </row>
    <row r="32" spans="1:16">
      <c r="A32" s="262" t="str">
        <f>+IFERROR(INDEX('2. Objetivos y actividades'!$A$9:$D$248,MATCH('5.Presupuesto'!B32,'2. Objetivos y actividades'!$C$9:$C$206,0),MATCH($J$14,'2. Objetivos y actividades'!$A$8:$D$8,0))," ")</f>
        <v xml:space="preserve"> </v>
      </c>
      <c r="B32" s="392" t="s">
        <v>146</v>
      </c>
      <c r="C32" s="393">
        <v>0</v>
      </c>
      <c r="D32" s="394" t="s">
        <v>132</v>
      </c>
      <c r="E32" s="394" t="s">
        <v>146</v>
      </c>
      <c r="F32" s="393" t="s">
        <v>132</v>
      </c>
      <c r="G32" s="394" t="s">
        <v>132</v>
      </c>
      <c r="H32" s="395"/>
      <c r="I32" s="396"/>
      <c r="J32" s="396">
        <v>0</v>
      </c>
      <c r="K32" s="396"/>
      <c r="L32" s="397">
        <v>0</v>
      </c>
      <c r="M32" s="158"/>
      <c r="N32" s="158"/>
      <c r="O32" s="6"/>
    </row>
    <row r="33" spans="1:15">
      <c r="A33" s="262" t="str">
        <f>+IFERROR(INDEX('2. Objetivos y actividades'!$A$9:$D$248,MATCH('5.Presupuesto'!B33,'2. Objetivos y actividades'!$C$9:$C$206,0),MATCH($J$14,'2. Objetivos y actividades'!$A$8:$D$8,0))," ")</f>
        <v xml:space="preserve"> </v>
      </c>
      <c r="B33" s="392" t="s">
        <v>146</v>
      </c>
      <c r="C33" s="393">
        <v>0</v>
      </c>
      <c r="D33" s="394" t="s">
        <v>132</v>
      </c>
      <c r="E33" s="394" t="s">
        <v>146</v>
      </c>
      <c r="F33" s="393" t="s">
        <v>146</v>
      </c>
      <c r="G33" s="394" t="s">
        <v>132</v>
      </c>
      <c r="H33" s="395"/>
      <c r="I33" s="396">
        <v>0</v>
      </c>
      <c r="J33" s="396">
        <v>0</v>
      </c>
      <c r="K33" s="396">
        <v>0</v>
      </c>
      <c r="L33" s="397">
        <v>0</v>
      </c>
      <c r="M33" s="158"/>
      <c r="N33" s="158"/>
      <c r="O33" s="6"/>
    </row>
    <row r="34" spans="1:15">
      <c r="A34" s="262" t="str">
        <f>+IFERROR(INDEX('2. Objetivos y actividades'!$A$9:$D$248,MATCH('5.Presupuesto'!B34,'2. Objetivos y actividades'!$C$9:$C$206,0),MATCH($J$14,'2. Objetivos y actividades'!$A$8:$D$8,0))," ")</f>
        <v xml:space="preserve"> </v>
      </c>
      <c r="B34" s="392" t="s">
        <v>146</v>
      </c>
      <c r="C34" s="393">
        <v>0</v>
      </c>
      <c r="D34" s="394" t="s">
        <v>132</v>
      </c>
      <c r="E34" s="394" t="s">
        <v>132</v>
      </c>
      <c r="F34" s="393" t="s">
        <v>132</v>
      </c>
      <c r="G34" s="394" t="s">
        <v>132</v>
      </c>
      <c r="H34" s="395"/>
      <c r="I34" s="396">
        <v>0</v>
      </c>
      <c r="J34" s="396">
        <v>0</v>
      </c>
      <c r="K34" s="396">
        <v>0</v>
      </c>
      <c r="L34" s="397">
        <v>0</v>
      </c>
      <c r="M34" s="158"/>
      <c r="N34" s="158"/>
      <c r="O34" s="6"/>
    </row>
    <row r="35" spans="1:15">
      <c r="A35" s="262" t="str">
        <f>+IFERROR(INDEX('2. Objetivos y actividades'!$A$9:$D$248,MATCH('5.Presupuesto'!B35,'2. Objetivos y actividades'!$C$9:$C$206,0),MATCH($J$14,'2. Objetivos y actividades'!$A$8:$D$8,0))," ")</f>
        <v xml:space="preserve"> </v>
      </c>
      <c r="B35" s="398" t="s">
        <v>1159</v>
      </c>
      <c r="C35" s="399"/>
      <c r="D35" s="399"/>
      <c r="E35" s="399"/>
      <c r="F35" s="399"/>
      <c r="G35" s="399"/>
      <c r="H35" s="399"/>
      <c r="I35" s="400">
        <v>0</v>
      </c>
      <c r="J35" s="400">
        <v>0</v>
      </c>
      <c r="K35" s="400">
        <v>0</v>
      </c>
      <c r="L35" s="401">
        <v>0</v>
      </c>
      <c r="M35" s="158"/>
      <c r="N35" s="158"/>
      <c r="O35" s="6"/>
    </row>
    <row r="36" spans="1:15">
      <c r="A36" s="262" t="str">
        <f>+IFERROR(INDEX('2. Objetivos y actividades'!$A$9:$D$248,MATCH('5.Presupuesto'!B36,'2. Objetivos y actividades'!$C$9:$C$206,0),MATCH($J$14,'2. Objetivos y actividades'!$A$8:$D$8,0))," ")</f>
        <v xml:space="preserve"> </v>
      </c>
      <c r="B36" s="402" t="s">
        <v>242</v>
      </c>
      <c r="C36" s="403" t="s">
        <v>146</v>
      </c>
      <c r="D36" s="394" t="s">
        <v>146</v>
      </c>
      <c r="E36" s="394" t="s">
        <v>146</v>
      </c>
      <c r="F36" s="393" t="s">
        <v>57</v>
      </c>
      <c r="G36" s="394" t="s">
        <v>132</v>
      </c>
      <c r="H36" s="395"/>
      <c r="I36" s="396"/>
      <c r="J36" s="396">
        <v>0</v>
      </c>
      <c r="K36" s="396"/>
      <c r="L36" s="397">
        <v>0</v>
      </c>
      <c r="M36" s="158"/>
      <c r="N36" s="158"/>
      <c r="O36" s="6"/>
    </row>
    <row r="37" spans="1:15" ht="30">
      <c r="A37" s="262" t="str">
        <f>+IFERROR(INDEX('2. Objetivos y actividades'!$A$9:$D$248,MATCH('5.Presupuesto'!B37,'2. Objetivos y actividades'!$C$9:$C$206,0),MATCH($J$14,'2. Objetivos y actividades'!$A$8:$D$8,0))," ")</f>
        <v xml:space="preserve"> </v>
      </c>
      <c r="B37" s="402" t="s">
        <v>242</v>
      </c>
      <c r="C37" s="403" t="s">
        <v>146</v>
      </c>
      <c r="D37" s="394" t="s">
        <v>146</v>
      </c>
      <c r="E37" s="394" t="s">
        <v>146</v>
      </c>
      <c r="F37" s="393" t="s">
        <v>225</v>
      </c>
      <c r="G37" s="394" t="s">
        <v>245</v>
      </c>
      <c r="H37" s="395">
        <v>1</v>
      </c>
      <c r="I37" s="396">
        <v>0</v>
      </c>
      <c r="J37" s="396">
        <v>0</v>
      </c>
      <c r="K37" s="396">
        <v>0</v>
      </c>
      <c r="L37" s="397">
        <v>0</v>
      </c>
      <c r="M37" s="158"/>
      <c r="N37" s="158"/>
      <c r="O37" s="6"/>
    </row>
    <row r="38" spans="1:15">
      <c r="A38" s="262" t="str">
        <f>+IFERROR(INDEX('2. Objetivos y actividades'!$A$9:$D$248,MATCH('5.Presupuesto'!B38,'2. Objetivos y actividades'!$C$9:$C$206,0),MATCH($J$14,'2. Objetivos y actividades'!$A$8:$D$8,0))," ")</f>
        <v xml:space="preserve"> </v>
      </c>
      <c r="B38" s="402" t="s">
        <v>242</v>
      </c>
      <c r="C38" s="403" t="s">
        <v>146</v>
      </c>
      <c r="D38" s="394" t="s">
        <v>146</v>
      </c>
      <c r="E38" s="394" t="s">
        <v>146</v>
      </c>
      <c r="F38" s="393" t="s">
        <v>224</v>
      </c>
      <c r="G38" s="394" t="s">
        <v>132</v>
      </c>
      <c r="H38" s="395"/>
      <c r="I38" s="396"/>
      <c r="J38" s="396">
        <v>0</v>
      </c>
      <c r="K38" s="396"/>
      <c r="L38" s="397">
        <v>0</v>
      </c>
      <c r="M38" s="158"/>
      <c r="N38" s="158"/>
      <c r="O38" s="6"/>
    </row>
    <row r="39" spans="1:15">
      <c r="A39" s="262" t="str">
        <f>+IFERROR(INDEX('2. Objetivos y actividades'!$A$9:$D$248,MATCH('5.Presupuesto'!B39,'2. Objetivos y actividades'!$C$9:$C$206,0),MATCH($J$14,'2. Objetivos y actividades'!$A$8:$D$8,0))," ")</f>
        <v xml:space="preserve"> </v>
      </c>
      <c r="B39" s="404" t="s">
        <v>256</v>
      </c>
      <c r="C39" s="405"/>
      <c r="D39" s="405"/>
      <c r="E39" s="405"/>
      <c r="F39" s="405"/>
      <c r="G39" s="405"/>
      <c r="H39" s="399">
        <v>1</v>
      </c>
      <c r="I39" s="400">
        <v>0</v>
      </c>
      <c r="J39" s="400">
        <v>0</v>
      </c>
      <c r="K39" s="400">
        <v>0</v>
      </c>
      <c r="L39" s="401">
        <v>0</v>
      </c>
      <c r="M39" s="158"/>
      <c r="N39" s="158"/>
      <c r="O39" s="6"/>
    </row>
    <row r="40" spans="1:15" ht="30">
      <c r="A40" s="262" t="str">
        <f>+IFERROR(INDEX('2. Objetivos y actividades'!$A$9:$D$248,MATCH('5.Presupuesto'!B40,'2. Objetivos y actividades'!$C$9:$C$206,0),MATCH($J$14,'2. Objetivos y actividades'!$A$8:$D$8,0))," ")</f>
        <v xml:space="preserve"> </v>
      </c>
      <c r="B40" s="402" t="s">
        <v>243</v>
      </c>
      <c r="C40" s="403" t="s">
        <v>246</v>
      </c>
      <c r="D40" s="395" t="s">
        <v>132</v>
      </c>
      <c r="E40" s="394" t="s">
        <v>129</v>
      </c>
      <c r="F40" s="393" t="s">
        <v>132</v>
      </c>
      <c r="G40" s="394" t="s">
        <v>132</v>
      </c>
      <c r="H40" s="395"/>
      <c r="I40" s="396"/>
      <c r="J40" s="396">
        <v>0</v>
      </c>
      <c r="K40" s="396"/>
      <c r="L40" s="397">
        <v>0</v>
      </c>
      <c r="M40" s="158"/>
      <c r="N40" s="158"/>
      <c r="O40" s="6"/>
    </row>
    <row r="41" spans="1:15" ht="30">
      <c r="A41" s="262" t="str">
        <f>+IFERROR(INDEX('2. Objetivos y actividades'!$A$9:$D$248,MATCH('5.Presupuesto'!B41,'2. Objetivos y actividades'!$C$9:$C$206,0),MATCH($J$14,'2. Objetivos y actividades'!$A$8:$D$8,0))," ")</f>
        <v xml:space="preserve"> </v>
      </c>
      <c r="B41" s="402" t="s">
        <v>243</v>
      </c>
      <c r="C41" s="403" t="s">
        <v>246</v>
      </c>
      <c r="D41" s="395" t="s">
        <v>132</v>
      </c>
      <c r="E41" s="395" t="s">
        <v>132</v>
      </c>
      <c r="F41" s="393" t="s">
        <v>132</v>
      </c>
      <c r="G41" s="394" t="s">
        <v>132</v>
      </c>
      <c r="H41" s="395"/>
      <c r="I41" s="396"/>
      <c r="J41" s="396">
        <v>0</v>
      </c>
      <c r="K41" s="396"/>
      <c r="L41" s="397">
        <v>0</v>
      </c>
      <c r="M41" s="158"/>
      <c r="N41" s="158"/>
      <c r="O41" s="6"/>
    </row>
    <row r="42" spans="1:15" ht="30">
      <c r="A42" s="262" t="str">
        <f>+IFERROR(INDEX('2. Objetivos y actividades'!$A$9:$D$248,MATCH('5.Presupuesto'!B42,'2. Objetivos y actividades'!$C$9:$C$206,0),MATCH($J$14,'2. Objetivos y actividades'!$A$8:$D$8,0))," ")</f>
        <v xml:space="preserve"> </v>
      </c>
      <c r="B42" s="402" t="s">
        <v>243</v>
      </c>
      <c r="C42" s="403" t="s">
        <v>246</v>
      </c>
      <c r="D42" s="395" t="s">
        <v>132</v>
      </c>
      <c r="E42" s="395" t="s">
        <v>132</v>
      </c>
      <c r="F42" s="403" t="s">
        <v>146</v>
      </c>
      <c r="G42" s="395" t="s">
        <v>132</v>
      </c>
      <c r="H42" s="395"/>
      <c r="I42" s="396"/>
      <c r="J42" s="396">
        <v>0</v>
      </c>
      <c r="K42" s="396"/>
      <c r="L42" s="397">
        <v>0</v>
      </c>
      <c r="M42" s="158"/>
      <c r="N42" s="158"/>
      <c r="O42" s="6"/>
    </row>
    <row r="43" spans="1:15">
      <c r="A43" s="262" t="str">
        <f>+IFERROR(INDEX('2. Objetivos y actividades'!$A$9:$D$248,MATCH('5.Presupuesto'!B43,'2. Objetivos y actividades'!$C$9:$C$206,0),MATCH($J$14,'2. Objetivos y actividades'!$A$8:$D$8,0))," ")</f>
        <v xml:space="preserve"> </v>
      </c>
      <c r="B43" s="404" t="s">
        <v>257</v>
      </c>
      <c r="C43" s="405"/>
      <c r="D43" s="405"/>
      <c r="E43" s="405"/>
      <c r="F43" s="405"/>
      <c r="G43" s="405"/>
      <c r="H43" s="399"/>
      <c r="I43" s="400"/>
      <c r="J43" s="400">
        <v>0</v>
      </c>
      <c r="K43" s="400"/>
      <c r="L43" s="401">
        <v>0</v>
      </c>
      <c r="M43" s="158"/>
      <c r="N43" s="158"/>
      <c r="O43" s="6"/>
    </row>
    <row r="44" spans="1:15">
      <c r="A44" s="262" t="str">
        <f>+IFERROR(INDEX('2. Objetivos y actividades'!$A$9:$D$248,MATCH('5.Presupuesto'!B44,'2. Objetivos y actividades'!$C$9:$C$206,0),MATCH($J$14,'2. Objetivos y actividades'!$A$8:$D$8,0))," ")</f>
        <v xml:space="preserve"> </v>
      </c>
      <c r="B44" s="392" t="s">
        <v>132</v>
      </c>
      <c r="C44" s="393" t="s">
        <v>1171</v>
      </c>
      <c r="D44" s="394" t="s">
        <v>132</v>
      </c>
      <c r="E44" s="394" t="s">
        <v>132</v>
      </c>
      <c r="F44" s="393" t="s">
        <v>132</v>
      </c>
      <c r="G44" s="394" t="s">
        <v>132</v>
      </c>
      <c r="H44" s="395"/>
      <c r="I44" s="396"/>
      <c r="J44" s="396">
        <v>0</v>
      </c>
      <c r="K44" s="396"/>
      <c r="L44" s="397">
        <v>0</v>
      </c>
      <c r="M44" s="158"/>
      <c r="N44" s="158"/>
      <c r="O44" s="6"/>
    </row>
    <row r="45" spans="1:15">
      <c r="A45" s="262" t="str">
        <f>+IFERROR(INDEX('2. Objetivos y actividades'!$A$9:$D$248,MATCH('5.Presupuesto'!B45,'2. Objetivos y actividades'!$C$9:$C$206,0),MATCH($J$14,'2. Objetivos y actividades'!$A$8:$D$8,0))," ")</f>
        <v xml:space="preserve"> </v>
      </c>
      <c r="B45" s="406" t="s">
        <v>1172</v>
      </c>
      <c r="C45" s="407"/>
      <c r="D45" s="407"/>
      <c r="E45" s="407"/>
      <c r="F45" s="407"/>
      <c r="G45" s="407"/>
      <c r="H45" s="399"/>
      <c r="I45" s="400"/>
      <c r="J45" s="400">
        <v>0</v>
      </c>
      <c r="K45" s="400"/>
      <c r="L45" s="401">
        <v>0</v>
      </c>
      <c r="M45" s="158"/>
      <c r="N45" s="158"/>
      <c r="O45" s="6"/>
    </row>
    <row r="46" spans="1:15" ht="15.75" thickBot="1">
      <c r="A46" s="262" t="str">
        <f>+IFERROR(INDEX('2. Objetivos y actividades'!$A$9:$D$248,MATCH('5.Presupuesto'!B46,'2. Objetivos y actividades'!$C$9:$C$206,0),MATCH($J$14,'2. Objetivos y actividades'!$A$8:$D$8,0))," ")</f>
        <v xml:space="preserve"> </v>
      </c>
      <c r="B46" s="408" t="s">
        <v>133</v>
      </c>
      <c r="C46" s="409"/>
      <c r="D46" s="409"/>
      <c r="E46" s="409"/>
      <c r="F46" s="409"/>
      <c r="G46" s="409"/>
      <c r="H46" s="410">
        <v>1</v>
      </c>
      <c r="I46" s="411">
        <v>0</v>
      </c>
      <c r="J46" s="411">
        <v>0</v>
      </c>
      <c r="K46" s="411">
        <v>0</v>
      </c>
      <c r="L46" s="412">
        <v>0</v>
      </c>
      <c r="M46" s="158"/>
      <c r="N46" s="158"/>
      <c r="O46" s="6"/>
    </row>
    <row r="47" spans="1:15">
      <c r="A47" s="262" t="str">
        <f>+IFERROR(INDEX('2. Objetivos y actividades'!$A$9:$D$248,MATCH('5.Presupuesto'!B47,'2. Objetivos y actividades'!$C$9:$C$206,0),MATCH($J$14,'2. Objetivos y actividades'!$A$8:$D$8,0))," ")</f>
        <v xml:space="preserve"> </v>
      </c>
      <c r="B47"/>
      <c r="C47"/>
      <c r="D47"/>
      <c r="E47"/>
      <c r="F47"/>
      <c r="G47"/>
      <c r="H47"/>
      <c r="I47"/>
      <c r="J47"/>
      <c r="K47"/>
      <c r="L47"/>
      <c r="M47" s="158"/>
      <c r="N47" s="158"/>
      <c r="O47" s="6"/>
    </row>
    <row r="48" spans="1:15">
      <c r="A48" s="262" t="str">
        <f>+IFERROR(INDEX('2. Objetivos y actividades'!$A$9:$D$248,MATCH('5.Presupuesto'!B48,'2. Objetivos y actividades'!$C$9:$C$206,0),MATCH($J$14,'2. Objetivos y actividades'!$A$8:$D$8,0))," ")</f>
        <v xml:space="preserve"> </v>
      </c>
      <c r="B48"/>
      <c r="C48"/>
      <c r="D48"/>
      <c r="E48"/>
      <c r="F48"/>
      <c r="G48"/>
      <c r="H48"/>
      <c r="I48"/>
      <c r="J48"/>
      <c r="K48"/>
      <c r="L48"/>
      <c r="M48" s="158"/>
      <c r="N48" s="158"/>
      <c r="O48" s="6"/>
    </row>
    <row r="49" spans="1:15">
      <c r="A49" s="262" t="str">
        <f>+IFERROR(INDEX('2. Objetivos y actividades'!$A$9:$D$248,MATCH('5.Presupuesto'!B49,'2. Objetivos y actividades'!$C$9:$C$206,0),MATCH($J$14,'2. Objetivos y actividades'!$A$8:$D$8,0))," ")</f>
        <v xml:space="preserve"> </v>
      </c>
      <c r="B49"/>
      <c r="C49"/>
      <c r="D49"/>
      <c r="E49"/>
      <c r="F49"/>
      <c r="G49"/>
      <c r="H49"/>
      <c r="I49"/>
      <c r="J49"/>
      <c r="K49"/>
      <c r="L49"/>
      <c r="M49" s="158"/>
      <c r="N49" s="158"/>
      <c r="O49" s="6"/>
    </row>
    <row r="50" spans="1:15">
      <c r="A50" s="262" t="str">
        <f>+IFERROR(INDEX('2. Objetivos y actividades'!$A$9:$D$248,MATCH('5.Presupuesto'!B50,'2. Objetivos y actividades'!$C$9:$C$206,0),MATCH($J$14,'2. Objetivos y actividades'!$A$8:$D$8,0))," ")</f>
        <v xml:space="preserve"> </v>
      </c>
      <c r="B50"/>
      <c r="C50"/>
      <c r="D50"/>
      <c r="E50"/>
      <c r="F50"/>
      <c r="G50"/>
      <c r="H50"/>
      <c r="I50"/>
      <c r="J50"/>
      <c r="K50"/>
      <c r="L50"/>
      <c r="M50" s="158"/>
      <c r="N50" s="158"/>
      <c r="O50" s="6"/>
    </row>
    <row r="51" spans="1:15">
      <c r="A51" s="262" t="str">
        <f>+IFERROR(INDEX('2. Objetivos y actividades'!$A$9:$D$248,MATCH('5.Presupuesto'!B51,'2. Objetivos y actividades'!$C$9:$C$206,0),MATCH($J$14,'2. Objetivos y actividades'!$A$8:$D$8,0))," ")</f>
        <v xml:space="preserve"> </v>
      </c>
      <c r="B51"/>
      <c r="C51"/>
      <c r="D51"/>
      <c r="E51"/>
      <c r="F51"/>
      <c r="G51"/>
      <c r="H51"/>
      <c r="I51"/>
      <c r="J51"/>
      <c r="K51"/>
      <c r="L51"/>
      <c r="M51" s="158"/>
      <c r="N51" s="158"/>
      <c r="O51" s="6"/>
    </row>
    <row r="52" spans="1:15">
      <c r="A52" s="262" t="str">
        <f>+IFERROR(INDEX('2. Objetivos y actividades'!$A$9:$D$248,MATCH('5.Presupuesto'!B52,'2. Objetivos y actividades'!$C$9:$C$206,0),MATCH($J$14,'2. Objetivos y actividades'!$A$8:$D$8,0))," ")</f>
        <v xml:space="preserve"> </v>
      </c>
      <c r="B52"/>
      <c r="C52"/>
      <c r="D52"/>
      <c r="E52"/>
      <c r="F52"/>
      <c r="G52"/>
      <c r="H52"/>
      <c r="I52" s="282"/>
      <c r="J52" s="282"/>
      <c r="K52" s="282"/>
      <c r="L52" s="282"/>
      <c r="M52" s="158"/>
      <c r="N52" s="6"/>
      <c r="O52" s="6"/>
    </row>
    <row r="53" spans="1:15">
      <c r="A53" s="262" t="str">
        <f>+IFERROR(INDEX('2. Objetivos y actividades'!$A$9:$D$248,MATCH('5.Presupuesto'!B53,'2. Objetivos y actividades'!$C$9:$C$206,0),MATCH($J$14,'2. Objetivos y actividades'!$A$8:$D$8,0))," ")</f>
        <v xml:space="preserve"> </v>
      </c>
      <c r="B53"/>
      <c r="C53"/>
      <c r="D53"/>
      <c r="E53"/>
      <c r="F53"/>
      <c r="G53"/>
      <c r="H53"/>
      <c r="I53" s="282"/>
      <c r="J53" s="282"/>
      <c r="K53" s="282"/>
      <c r="L53" s="282"/>
      <c r="M53" s="158"/>
      <c r="N53" s="6"/>
      <c r="O53" s="6"/>
    </row>
    <row r="54" spans="1:15">
      <c r="A54" s="262" t="str">
        <f>+IFERROR(INDEX('2. Objetivos y actividades'!$A$9:$D$248,MATCH('5.Presupuesto'!B54,'2. Objetivos y actividades'!$C$9:$C$206,0),MATCH($J$14,'2. Objetivos y actividades'!$A$8:$D$8,0))," ")</f>
        <v xml:space="preserve"> </v>
      </c>
      <c r="B54"/>
      <c r="C54"/>
      <c r="D54"/>
      <c r="E54"/>
      <c r="F54"/>
      <c r="G54"/>
      <c r="H54"/>
      <c r="I54" s="282"/>
      <c r="J54" s="282"/>
      <c r="K54" s="282"/>
      <c r="L54" s="282"/>
      <c r="M54" s="158"/>
      <c r="N54" s="6"/>
      <c r="O54" s="6"/>
    </row>
    <row r="55" spans="1:15">
      <c r="A55" s="262" t="str">
        <f>+IFERROR(INDEX('2. Objetivos y actividades'!$A$9:$D$248,MATCH('5.Presupuesto'!B55,'2. Objetivos y actividades'!$C$9:$C$206,0),MATCH($J$14,'2. Objetivos y actividades'!$A$8:$D$8,0))," ")</f>
        <v xml:space="preserve"> </v>
      </c>
      <c r="B55"/>
      <c r="C55"/>
      <c r="D55"/>
      <c r="E55"/>
      <c r="F55"/>
      <c r="G55"/>
      <c r="H55"/>
      <c r="I55" s="282"/>
      <c r="J55" s="282"/>
      <c r="K55" s="282"/>
      <c r="L55" s="282"/>
      <c r="M55" s="158"/>
      <c r="N55" s="6"/>
      <c r="O55" s="6"/>
    </row>
    <row r="56" spans="1:15">
      <c r="A56" s="262" t="str">
        <f>+IFERROR(INDEX('2. Objetivos y actividades'!$A$9:$D$248,MATCH('5.Presupuesto'!B56,'2. Objetivos y actividades'!$C$9:$C$206,0),MATCH($J$14,'2. Objetivos y actividades'!$A$8:$D$8,0))," ")</f>
        <v xml:space="preserve"> </v>
      </c>
      <c r="B56"/>
      <c r="C56"/>
      <c r="D56"/>
      <c r="E56"/>
      <c r="F56"/>
      <c r="G56"/>
      <c r="H56"/>
      <c r="I56" s="282"/>
      <c r="J56" s="282"/>
      <c r="K56" s="282"/>
      <c r="L56" s="282"/>
    </row>
    <row r="57" spans="1:15">
      <c r="A57" s="262" t="str">
        <f>+IFERROR(INDEX('2. Objetivos y actividades'!$A$9:$D$248,MATCH('5.Presupuesto'!B57,'2. Objetivos y actividades'!$C$9:$C$206,0),MATCH($J$14,'2. Objetivos y actividades'!$A$8:$D$8,0))," ")</f>
        <v xml:space="preserve"> </v>
      </c>
      <c r="B57"/>
      <c r="C57"/>
      <c r="D57"/>
      <c r="E57"/>
      <c r="F57"/>
      <c r="G57"/>
      <c r="H57"/>
      <c r="I57" s="282"/>
      <c r="J57" s="282"/>
      <c r="K57" s="282"/>
      <c r="L57" s="282"/>
    </row>
    <row r="58" spans="1:15">
      <c r="A58" s="262" t="str">
        <f>+IFERROR(INDEX('2. Objetivos y actividades'!$A$9:$D$248,MATCH('5.Presupuesto'!B58,'2. Objetivos y actividades'!$C$9:$C$206,0),MATCH($J$14,'2. Objetivos y actividades'!$A$8:$D$8,0))," ")</f>
        <v xml:space="preserve"> </v>
      </c>
      <c r="B58"/>
      <c r="C58"/>
      <c r="D58"/>
      <c r="E58"/>
      <c r="F58"/>
      <c r="G58"/>
      <c r="H58"/>
      <c r="I58" s="282"/>
      <c r="J58" s="282"/>
      <c r="K58" s="282"/>
      <c r="L58" s="282"/>
    </row>
    <row r="59" spans="1:15">
      <c r="A59" s="262" t="str">
        <f>+IFERROR(INDEX('2. Objetivos y actividades'!$A$9:$D$248,MATCH('5.Presupuesto'!B59,'2. Objetivos y actividades'!$C$9:$C$206,0),MATCH($J$14,'2. Objetivos y actividades'!$A$8:$D$8,0))," ")</f>
        <v xml:space="preserve"> </v>
      </c>
      <c r="B59" s="158"/>
      <c r="C59" s="158"/>
      <c r="D59" s="158"/>
      <c r="E59" s="158"/>
      <c r="F59" s="158"/>
      <c r="G59" s="158"/>
      <c r="H59" s="158"/>
      <c r="I59" s="283"/>
      <c r="J59" s="283"/>
      <c r="K59" s="283"/>
      <c r="L59" s="283"/>
    </row>
    <row r="60" spans="1:15">
      <c r="A60" s="262" t="str">
        <f>+IFERROR(INDEX('2. Objetivos y actividades'!$A$9:$D$248,MATCH('5.Presupuesto'!B60,'2. Objetivos y actividades'!$C$9:$C$206,0),MATCH($J$14,'2. Objetivos y actividades'!$A$8:$D$8,0))," ")</f>
        <v xml:space="preserve"> </v>
      </c>
    </row>
    <row r="61" spans="1:15">
      <c r="A61" s="262" t="str">
        <f>+IFERROR(INDEX('2. Objetivos y actividades'!$A$9:$D$248,MATCH('5.Presupuesto'!B61,'2. Objetivos y actividades'!$C$9:$C$206,0),MATCH($J$14,'2. Objetivos y actividades'!$A$8:$D$8,0))," ")</f>
        <v xml:space="preserve"> </v>
      </c>
    </row>
    <row r="62" spans="1:15">
      <c r="A62" s="262" t="str">
        <f>+IFERROR(INDEX('2. Objetivos y actividades'!$A$9:$D$248,MATCH('5.Presupuesto'!B62,'2. Objetivos y actividades'!$C$9:$C$206,0),MATCH($J$14,'2. Objetivos y actividades'!$A$8:$D$8,0))," ")</f>
        <v xml:space="preserve"> </v>
      </c>
    </row>
    <row r="63" spans="1:15">
      <c r="A63" s="262" t="str">
        <f>+IFERROR(INDEX('2. Objetivos y actividades'!$A$9:$D$248,MATCH('5.Presupuesto'!B63,'2. Objetivos y actividades'!$C$9:$C$206,0),MATCH($J$14,'2. Objetivos y actividades'!$A$8:$D$8,0))," ")</f>
        <v xml:space="preserve"> </v>
      </c>
    </row>
    <row r="64" spans="1:15">
      <c r="A64" s="262" t="str">
        <f>+IFERROR(INDEX('2. Objetivos y actividades'!$A$9:$D$248,MATCH('5.Presupuesto'!B64,'2. Objetivos y actividades'!$C$9:$C$206,0),MATCH($J$14,'2. Objetivos y actividades'!$A$8:$D$8,0))," ")</f>
        <v xml:space="preserve"> </v>
      </c>
    </row>
    <row r="65" spans="1:1">
      <c r="A65" s="262" t="str">
        <f>+IFERROR(INDEX('2. Objetivos y actividades'!$A$9:$D$248,MATCH('5.Presupuesto'!B65,'2. Objetivos y actividades'!$C$9:$C$206,0),MATCH($J$14,'2. Objetivos y actividades'!$A$8:$D$8,0))," ")</f>
        <v xml:space="preserve"> </v>
      </c>
    </row>
    <row r="66" spans="1:1">
      <c r="A66" s="262" t="str">
        <f>+IFERROR(INDEX('2. Objetivos y actividades'!$A$9:$D$248,MATCH('5.Presupuesto'!B66,'2. Objetivos y actividades'!$C$9:$C$206,0),MATCH($J$14,'2. Objetivos y actividades'!$A$8:$D$8,0))," ")</f>
        <v xml:space="preserve"> </v>
      </c>
    </row>
    <row r="67" spans="1:1">
      <c r="A67" s="262" t="str">
        <f>+IFERROR(INDEX('2. Objetivos y actividades'!$A$9:$D$248,MATCH('5.Presupuesto'!B67,'2. Objetivos y actividades'!$C$9:$C$206,0),MATCH($J$14,'2. Objetivos y actividades'!$A$8:$D$8,0))," ")</f>
        <v xml:space="preserve"> </v>
      </c>
    </row>
    <row r="68" spans="1:1">
      <c r="A68" s="262" t="str">
        <f>+IFERROR(INDEX('2. Objetivos y actividades'!$A$9:$D$248,MATCH('5.Presupuesto'!B68,'2. Objetivos y actividades'!$C$9:$C$206,0),MATCH($J$14,'2. Objetivos y actividades'!$A$8:$D$8,0))," ")</f>
        <v xml:space="preserve"> </v>
      </c>
    </row>
    <row r="69" spans="1:1">
      <c r="A69" s="262" t="str">
        <f>+IFERROR(INDEX('2. Objetivos y actividades'!$A$9:$D$248,MATCH('5.Presupuesto'!B69,'2. Objetivos y actividades'!$C$9:$C$206,0),MATCH($J$14,'2. Objetivos y actividades'!$A$8:$D$8,0))," ")</f>
        <v xml:space="preserve"> </v>
      </c>
    </row>
    <row r="70" spans="1:1">
      <c r="A70" s="262" t="str">
        <f>+IFERROR(INDEX('2. Objetivos y actividades'!$A$9:$D$248,MATCH('5.Presupuesto'!B70,'2. Objetivos y actividades'!$C$9:$C$206,0),MATCH($J$14,'2. Objetivos y actividades'!$A$8:$D$8,0))," ")</f>
        <v xml:space="preserve"> </v>
      </c>
    </row>
    <row r="71" spans="1:1">
      <c r="A71" s="262" t="str">
        <f>+IFERROR(INDEX('2. Objetivos y actividades'!$A$9:$D$248,MATCH('5.Presupuesto'!B71,'2. Objetivos y actividades'!$C$9:$C$206,0),MATCH($J$14,'2. Objetivos y actividades'!$A$8:$D$8,0))," ")</f>
        <v xml:space="preserve"> </v>
      </c>
    </row>
    <row r="72" spans="1:1">
      <c r="A72" s="262" t="str">
        <f>+IFERROR(INDEX('2. Objetivos y actividades'!$A$9:$D$248,MATCH('5.Presupuesto'!B72,'2. Objetivos y actividades'!$C$9:$C$206,0),MATCH($J$14,'2. Objetivos y actividades'!$A$8:$D$8,0))," ")</f>
        <v xml:space="preserve"> </v>
      </c>
    </row>
    <row r="73" spans="1:1">
      <c r="A73" s="262" t="str">
        <f>+IFERROR(INDEX('2. Objetivos y actividades'!$A$9:$D$248,MATCH('5.Presupuesto'!B73,'2. Objetivos y actividades'!$C$9:$C$206,0),MATCH($J$14,'2. Objetivos y actividades'!$A$8:$D$8,0))," ")</f>
        <v xml:space="preserve"> </v>
      </c>
    </row>
    <row r="74" spans="1:1">
      <c r="A74" s="262" t="str">
        <f>+IFERROR(INDEX('2. Objetivos y actividades'!$A$9:$D$248,MATCH('5.Presupuesto'!B74,'2. Objetivos y actividades'!$C$9:$C$206,0),MATCH($J$14,'2. Objetivos y actividades'!$A$8:$D$8,0))," ")</f>
        <v xml:space="preserve"> </v>
      </c>
    </row>
    <row r="75" spans="1:1">
      <c r="A75" s="262" t="str">
        <f>+IFERROR(INDEX('2. Objetivos y actividades'!$A$9:$D$248,MATCH('5.Presupuesto'!B75,'2. Objetivos y actividades'!$C$9:$C$206,0),MATCH($J$14,'2. Objetivos y actividades'!$A$8:$D$8,0))," ")</f>
        <v xml:space="preserve"> </v>
      </c>
    </row>
    <row r="76" spans="1:1">
      <c r="A76" s="262" t="str">
        <f>+IFERROR(INDEX('2. Objetivos y actividades'!$A$9:$D$248,MATCH('5.Presupuesto'!B76,'2. Objetivos y actividades'!$C$9:$C$206,0),MATCH($J$14,'2. Objetivos y actividades'!$A$8:$D$8,0))," ")</f>
        <v xml:space="preserve"> </v>
      </c>
    </row>
    <row r="77" spans="1:1">
      <c r="A77" s="262" t="str">
        <f>+IFERROR(INDEX('2. Objetivos y actividades'!$A$9:$D$248,MATCH('5.Presupuesto'!B77,'2. Objetivos y actividades'!$C$9:$C$206,0),MATCH($J$14,'2. Objetivos y actividades'!$A$8:$D$8,0))," ")</f>
        <v xml:space="preserve"> </v>
      </c>
    </row>
    <row r="78" spans="1:1">
      <c r="A78" s="262" t="str">
        <f>+IFERROR(INDEX('2. Objetivos y actividades'!$A$9:$D$248,MATCH('5.Presupuesto'!B78,'2. Objetivos y actividades'!$C$9:$C$206,0),MATCH($J$14,'2. Objetivos y actividades'!$A$8:$D$8,0))," ")</f>
        <v xml:space="preserve"> </v>
      </c>
    </row>
    <row r="79" spans="1:1">
      <c r="A79" s="262" t="str">
        <f>+IFERROR(INDEX('2. Objetivos y actividades'!$A$9:$D$248,MATCH('5.Presupuesto'!B79,'2. Objetivos y actividades'!$C$9:$C$206,0),MATCH($J$14,'2. Objetivos y actividades'!$A$8:$D$8,0))," ")</f>
        <v xml:space="preserve"> </v>
      </c>
    </row>
    <row r="80" spans="1:1">
      <c r="A80" s="262" t="str">
        <f>+IFERROR(INDEX('2. Objetivos y actividades'!$A$9:$D$248,MATCH('5.Presupuesto'!B80,'2. Objetivos y actividades'!$C$9:$C$206,0),MATCH($J$14,'2. Objetivos y actividades'!$A$8:$D$8,0))," ")</f>
        <v xml:space="preserve"> </v>
      </c>
    </row>
    <row r="81" spans="1:1">
      <c r="A81" s="262" t="str">
        <f>+IFERROR(INDEX('2. Objetivos y actividades'!$A$9:$D$248,MATCH('5.Presupuesto'!B81,'2. Objetivos y actividades'!$C$9:$C$206,0),MATCH($J$14,'2. Objetivos y actividades'!$A$8:$D$8,0))," ")</f>
        <v xml:space="preserve"> </v>
      </c>
    </row>
    <row r="82" spans="1:1">
      <c r="A82" s="262" t="str">
        <f>+IFERROR(INDEX('2. Objetivos y actividades'!$A$9:$D$248,MATCH('5.Presupuesto'!B82,'2. Objetivos y actividades'!$C$9:$C$206,0),MATCH($J$14,'2. Objetivos y actividades'!$A$8:$D$8,0))," ")</f>
        <v xml:space="preserve"> </v>
      </c>
    </row>
    <row r="83" spans="1:1">
      <c r="A83" s="262" t="str">
        <f>+IFERROR(INDEX('2. Objetivos y actividades'!$A$9:$D$248,MATCH('5.Presupuesto'!B83,'2. Objetivos y actividades'!$C$9:$C$206,0),MATCH($J$14,'2. Objetivos y actividades'!$A$8:$D$8,0))," ")</f>
        <v xml:space="preserve"> </v>
      </c>
    </row>
    <row r="84" spans="1:1">
      <c r="A84" s="262" t="str">
        <f>+IFERROR(INDEX('2. Objetivos y actividades'!$A$9:$D$248,MATCH('5.Presupuesto'!B84,'2. Objetivos y actividades'!$C$9:$C$206,0),MATCH($J$14,'2. Objetivos y actividades'!$A$8:$D$8,0))," ")</f>
        <v xml:space="preserve"> </v>
      </c>
    </row>
    <row r="85" spans="1:1">
      <c r="A85" s="262" t="str">
        <f>+IFERROR(INDEX('2. Objetivos y actividades'!$A$9:$D$248,MATCH('5.Presupuesto'!B85,'2. Objetivos y actividades'!$C$9:$C$206,0),MATCH($J$14,'2. Objetivos y actividades'!$A$8:$D$8,0))," ")</f>
        <v xml:space="preserve"> </v>
      </c>
    </row>
    <row r="86" spans="1:1">
      <c r="A86" s="262" t="str">
        <f>+IFERROR(INDEX('2. Objetivos y actividades'!$A$9:$D$248,MATCH('5.Presupuesto'!B86,'2. Objetivos y actividades'!$C$9:$C$206,0),MATCH($J$14,'2. Objetivos y actividades'!$A$8:$D$8,0))," ")</f>
        <v xml:space="preserve"> </v>
      </c>
    </row>
    <row r="87" spans="1:1">
      <c r="A87" s="262" t="str">
        <f>+IFERROR(INDEX('2. Objetivos y actividades'!$A$9:$D$248,MATCH('5.Presupuesto'!B87,'2. Objetivos y actividades'!$C$9:$C$206,0),MATCH($J$14,'2. Objetivos y actividades'!$A$8:$D$8,0))," ")</f>
        <v xml:space="preserve"> </v>
      </c>
    </row>
    <row r="88" spans="1:1">
      <c r="A88" s="262" t="str">
        <f>+IFERROR(INDEX('2. Objetivos y actividades'!$A$9:$D$248,MATCH('5.Presupuesto'!B88,'2. Objetivos y actividades'!$C$9:$C$206,0),MATCH($J$14,'2. Objetivos y actividades'!$A$8:$D$8,0))," ")</f>
        <v xml:space="preserve"> </v>
      </c>
    </row>
    <row r="89" spans="1:1">
      <c r="A89" s="262" t="str">
        <f>+IFERROR(INDEX('2. Objetivos y actividades'!$A$9:$D$248,MATCH('5.Presupuesto'!B89,'2. Objetivos y actividades'!$C$9:$C$206,0),MATCH($J$14,'2. Objetivos y actividades'!$A$8:$D$8,0))," ")</f>
        <v xml:space="preserve"> </v>
      </c>
    </row>
    <row r="90" spans="1:1">
      <c r="A90" s="262" t="str">
        <f>+IFERROR(INDEX('2. Objetivos y actividades'!$A$9:$D$248,MATCH('5.Presupuesto'!B90,'2. Objetivos y actividades'!$C$9:$C$206,0),MATCH($J$14,'2. Objetivos y actividades'!$A$8:$D$8,0))," ")</f>
        <v xml:space="preserve"> </v>
      </c>
    </row>
    <row r="91" spans="1:1">
      <c r="A91" s="262" t="str">
        <f>+IFERROR(INDEX('2. Objetivos y actividades'!$A$9:$D$248,MATCH('5.Presupuesto'!B91,'2. Objetivos y actividades'!$C$9:$C$206,0),MATCH($J$14,'2. Objetivos y actividades'!$A$8:$D$8,0))," ")</f>
        <v xml:space="preserve"> </v>
      </c>
    </row>
    <row r="92" spans="1:1">
      <c r="A92" s="262" t="str">
        <f>+IFERROR(INDEX('2. Objetivos y actividades'!$A$9:$D$248,MATCH('5.Presupuesto'!B92,'2. Objetivos y actividades'!$C$9:$C$206,0),MATCH($J$14,'2. Objetivos y actividades'!$A$8:$D$8,0))," ")</f>
        <v xml:space="preserve"> </v>
      </c>
    </row>
    <row r="93" spans="1:1">
      <c r="A93" s="262" t="str">
        <f>+IFERROR(INDEX('2. Objetivos y actividades'!$A$9:$D$248,MATCH('5.Presupuesto'!B93,'2. Objetivos y actividades'!$C$9:$C$206,0),MATCH($J$14,'2. Objetivos y actividades'!$A$8:$D$8,0))," ")</f>
        <v xml:space="preserve"> </v>
      </c>
    </row>
    <row r="94" spans="1:1">
      <c r="A94" s="262" t="str">
        <f>+IFERROR(INDEX('2. Objetivos y actividades'!$A$9:$D$248,MATCH('5.Presupuesto'!B94,'2. Objetivos y actividades'!$C$9:$C$206,0),MATCH($J$14,'2. Objetivos y actividades'!$A$8:$D$8,0))," ")</f>
        <v xml:space="preserve"> </v>
      </c>
    </row>
    <row r="95" spans="1:1">
      <c r="A95" s="262" t="str">
        <f>+IFERROR(INDEX('2. Objetivos y actividades'!$A$9:$D$248,MATCH('5.Presupuesto'!B95,'2. Objetivos y actividades'!$C$9:$C$206,0),MATCH($J$14,'2. Objetivos y actividades'!$A$8:$D$8,0))," ")</f>
        <v xml:space="preserve"> </v>
      </c>
    </row>
    <row r="96" spans="1:1">
      <c r="A96" s="262" t="str">
        <f>+IFERROR(INDEX('2. Objetivos y actividades'!$A$9:$D$248,MATCH('5.Presupuesto'!B96,'2. Objetivos y actividades'!$C$9:$C$206,0),MATCH($J$14,'2. Objetivos y actividades'!$A$8:$D$8,0))," ")</f>
        <v xml:space="preserve"> </v>
      </c>
    </row>
    <row r="97" spans="1:1">
      <c r="A97" s="262" t="str">
        <f>+IFERROR(INDEX('2. Objetivos y actividades'!$A$9:$D$248,MATCH('5.Presupuesto'!B97,'2. Objetivos y actividades'!$C$9:$C$206,0),MATCH($J$14,'2. Objetivos y actividades'!$A$8:$D$8,0))," ")</f>
        <v xml:space="preserve"> </v>
      </c>
    </row>
    <row r="98" spans="1:1">
      <c r="A98" s="262" t="str">
        <f>+IFERROR(INDEX('2. Objetivos y actividades'!$A$9:$D$248,MATCH('5.Presupuesto'!B98,'2. Objetivos y actividades'!$C$9:$C$206,0),MATCH($J$14,'2. Objetivos y actividades'!$A$8:$D$8,0))," ")</f>
        <v xml:space="preserve"> </v>
      </c>
    </row>
    <row r="99" spans="1:1">
      <c r="A99" s="262" t="str">
        <f>+IFERROR(INDEX('2. Objetivos y actividades'!$A$9:$D$248,MATCH('5.Presupuesto'!B99,'2. Objetivos y actividades'!$C$9:$C$206,0),MATCH($J$14,'2. Objetivos y actividades'!$A$8:$D$8,0))," ")</f>
        <v xml:space="preserve"> </v>
      </c>
    </row>
    <row r="100" spans="1:1">
      <c r="A100" s="262" t="str">
        <f>+IFERROR(INDEX('2. Objetivos y actividades'!$A$9:$D$248,MATCH('5.Presupuesto'!B100,'2. Objetivos y actividades'!$C$9:$C$206,0),MATCH($J$14,'2. Objetivos y actividades'!$A$8:$D$8,0))," ")</f>
        <v xml:space="preserve"> </v>
      </c>
    </row>
    <row r="101" spans="1:1">
      <c r="A101" s="262" t="str">
        <f>+IFERROR(INDEX('2. Objetivos y actividades'!$A$9:$D$248,MATCH('5.Presupuesto'!B101,'2. Objetivos y actividades'!$C$9:$C$206,0),MATCH($J$14,'2. Objetivos y actividades'!$A$8:$D$8,0))," ")</f>
        <v xml:space="preserve"> </v>
      </c>
    </row>
    <row r="102" spans="1:1">
      <c r="A102" s="262" t="str">
        <f>+IFERROR(INDEX('2. Objetivos y actividades'!$A$9:$D$248,MATCH('5.Presupuesto'!B102,'2. Objetivos y actividades'!$C$9:$C$206,0),MATCH($J$14,'2. Objetivos y actividades'!$A$8:$D$8,0))," ")</f>
        <v xml:space="preserve"> </v>
      </c>
    </row>
    <row r="103" spans="1:1">
      <c r="A103" s="262" t="str">
        <f>+IFERROR(INDEX('2. Objetivos y actividades'!$A$9:$D$248,MATCH('5.Presupuesto'!B103,'2. Objetivos y actividades'!$C$9:$C$206,0),MATCH($J$14,'2. Objetivos y actividades'!$A$8:$D$8,0))," ")</f>
        <v xml:space="preserve"> </v>
      </c>
    </row>
    <row r="104" spans="1:1">
      <c r="A104" s="262" t="str">
        <f>+IFERROR(INDEX('2. Objetivos y actividades'!$A$9:$D$248,MATCH('5.Presupuesto'!B104,'2. Objetivos y actividades'!$C$9:$C$206,0),MATCH($J$14,'2. Objetivos y actividades'!$A$8:$D$8,0))," ")</f>
        <v xml:space="preserve"> </v>
      </c>
    </row>
    <row r="105" spans="1:1">
      <c r="A105" s="262" t="str">
        <f>+IFERROR(INDEX('2. Objetivos y actividades'!$A$9:$D$248,MATCH('5.Presupuesto'!B105,'2. Objetivos y actividades'!$C$9:$C$206,0),MATCH($J$14,'2. Objetivos y actividades'!$A$8:$D$8,0))," ")</f>
        <v xml:space="preserve"> </v>
      </c>
    </row>
    <row r="106" spans="1:1">
      <c r="A106" s="262" t="str">
        <f>+IFERROR(INDEX('2. Objetivos y actividades'!$A$9:$D$248,MATCH('5.Presupuesto'!B106,'2. Objetivos y actividades'!$C$9:$C$206,0),MATCH($J$14,'2. Objetivos y actividades'!$A$8:$D$8,0))," ")</f>
        <v xml:space="preserve"> </v>
      </c>
    </row>
    <row r="107" spans="1:1">
      <c r="A107" s="262" t="str">
        <f>+IFERROR(INDEX('2. Objetivos y actividades'!$A$9:$D$248,MATCH('5.Presupuesto'!B107,'2. Objetivos y actividades'!$C$9:$C$206,0),MATCH($J$14,'2. Objetivos y actividades'!$A$8:$D$8,0))," ")</f>
        <v xml:space="preserve"> </v>
      </c>
    </row>
    <row r="108" spans="1:1">
      <c r="A108" s="262" t="str">
        <f>+IFERROR(INDEX('2. Objetivos y actividades'!$A$9:$D$248,MATCH('5.Presupuesto'!B108,'2. Objetivos y actividades'!$C$9:$C$206,0),MATCH($J$14,'2. Objetivos y actividades'!$A$8:$D$8,0))," ")</f>
        <v xml:space="preserve"> </v>
      </c>
    </row>
    <row r="109" spans="1:1">
      <c r="A109" s="262" t="str">
        <f>+IFERROR(INDEX('2. Objetivos y actividades'!$A$9:$D$248,MATCH('5.Presupuesto'!B109,'2. Objetivos y actividades'!$C$9:$C$206,0),MATCH($J$14,'2. Objetivos y actividades'!$A$8:$D$8,0))," ")</f>
        <v xml:space="preserve"> </v>
      </c>
    </row>
    <row r="110" spans="1:1">
      <c r="A110" s="262" t="str">
        <f>+IFERROR(INDEX('2. Objetivos y actividades'!$A$9:$D$248,MATCH('5.Presupuesto'!B110,'2. Objetivos y actividades'!$C$9:$C$206,0),MATCH($J$14,'2. Objetivos y actividades'!$A$8:$D$8,0))," ")</f>
        <v xml:space="preserve"> </v>
      </c>
    </row>
    <row r="111" spans="1:1">
      <c r="A111" s="262" t="str">
        <f>+IFERROR(INDEX('2. Objetivos y actividades'!$A$9:$D$248,MATCH('5.Presupuesto'!B111,'2. Objetivos y actividades'!$C$9:$C$206,0),MATCH($J$14,'2. Objetivos y actividades'!$A$8:$D$8,0))," ")</f>
        <v xml:space="preserve"> </v>
      </c>
    </row>
    <row r="112" spans="1:1">
      <c r="A112" s="262" t="str">
        <f>+IFERROR(INDEX('2. Objetivos y actividades'!$A$9:$D$248,MATCH('5.Presupuesto'!B112,'2. Objetivos y actividades'!$C$9:$C$206,0),MATCH($J$14,'2. Objetivos y actividades'!$A$8:$D$8,0))," ")</f>
        <v xml:space="preserve"> </v>
      </c>
    </row>
    <row r="113" spans="1:1">
      <c r="A113" s="262" t="str">
        <f>+IFERROR(INDEX('2. Objetivos y actividades'!$A$9:$D$248,MATCH('5.Presupuesto'!B113,'2. Objetivos y actividades'!$C$9:$C$206,0),MATCH($J$14,'2. Objetivos y actividades'!$A$8:$D$8,0))," ")</f>
        <v xml:space="preserve"> </v>
      </c>
    </row>
    <row r="114" spans="1:1">
      <c r="A114" s="262" t="str">
        <f>+IFERROR(INDEX('2. Objetivos y actividades'!$A$9:$D$248,MATCH('5.Presupuesto'!B114,'2. Objetivos y actividades'!$C$9:$C$206,0),MATCH($J$14,'2. Objetivos y actividades'!$A$8:$D$8,0))," ")</f>
        <v xml:space="preserve"> </v>
      </c>
    </row>
    <row r="115" spans="1:1">
      <c r="A115" s="262" t="str">
        <f>+IFERROR(INDEX('2. Objetivos y actividades'!$A$9:$D$248,MATCH('5.Presupuesto'!B115,'2. Objetivos y actividades'!$C$9:$C$206,0),MATCH($J$14,'2. Objetivos y actividades'!$A$8:$D$8,0))," ")</f>
        <v xml:space="preserve"> </v>
      </c>
    </row>
    <row r="116" spans="1:1">
      <c r="A116" s="262" t="str">
        <f>+IFERROR(INDEX('2. Objetivos y actividades'!$A$9:$D$248,MATCH('5.Presupuesto'!B116,'2. Objetivos y actividades'!$C$9:$C$206,0),MATCH($J$14,'2. Objetivos y actividades'!$A$8:$D$8,0))," ")</f>
        <v xml:space="preserve"> </v>
      </c>
    </row>
    <row r="117" spans="1:1">
      <c r="A117" s="262" t="str">
        <f>+IFERROR(INDEX('2. Objetivos y actividades'!$A$9:$D$248,MATCH('5.Presupuesto'!B117,'2. Objetivos y actividades'!$C$9:$C$206,0),MATCH($J$14,'2. Objetivos y actividades'!$A$8:$D$8,0))," ")</f>
        <v xml:space="preserve"> </v>
      </c>
    </row>
    <row r="118" spans="1:1">
      <c r="A118" s="262" t="str">
        <f>+IFERROR(INDEX('2. Objetivos y actividades'!$A$9:$D$248,MATCH('5.Presupuesto'!B118,'2. Objetivos y actividades'!$C$9:$C$206,0),MATCH($J$14,'2. Objetivos y actividades'!$A$8:$D$8,0))," ")</f>
        <v xml:space="preserve"> </v>
      </c>
    </row>
    <row r="119" spans="1:1">
      <c r="A119" s="262" t="str">
        <f>+IFERROR(INDEX('2. Objetivos y actividades'!$A$9:$D$248,MATCH('5.Presupuesto'!B119,'2. Objetivos y actividades'!$C$9:$C$206,0),MATCH($J$14,'2. Objetivos y actividades'!$A$8:$D$8,0))," ")</f>
        <v xml:space="preserve"> </v>
      </c>
    </row>
    <row r="120" spans="1:1">
      <c r="A120" s="262" t="str">
        <f>+IFERROR(INDEX('2. Objetivos y actividades'!$A$9:$D$248,MATCH('5.Presupuesto'!B120,'2. Objetivos y actividades'!$C$9:$C$206,0),MATCH($J$14,'2. Objetivos y actividades'!$A$8:$D$8,0))," ")</f>
        <v xml:space="preserve"> </v>
      </c>
    </row>
    <row r="121" spans="1:1">
      <c r="A121" s="262" t="str">
        <f>+IFERROR(INDEX('2. Objetivos y actividades'!$A$9:$D$248,MATCH('5.Presupuesto'!B121,'2. Objetivos y actividades'!$C$9:$C$206,0),MATCH($J$14,'2. Objetivos y actividades'!$A$8:$D$8,0))," ")</f>
        <v xml:space="preserve"> </v>
      </c>
    </row>
    <row r="122" spans="1:1">
      <c r="A122" s="262" t="str">
        <f>+IFERROR(INDEX('2. Objetivos y actividades'!$A$9:$D$248,MATCH('5.Presupuesto'!B122,'2. Objetivos y actividades'!$C$9:$C$206,0),MATCH($J$14,'2. Objetivos y actividades'!$A$8:$D$8,0))," ")</f>
        <v xml:space="preserve"> </v>
      </c>
    </row>
    <row r="123" spans="1:1">
      <c r="A123" s="262" t="str">
        <f>+IFERROR(INDEX('2. Objetivos y actividades'!$A$9:$D$248,MATCH('5.Presupuesto'!B123,'2. Objetivos y actividades'!$C$9:$C$206,0),MATCH($J$14,'2. Objetivos y actividades'!$A$8:$D$8,0))," ")</f>
        <v xml:space="preserve"> </v>
      </c>
    </row>
    <row r="124" spans="1:1">
      <c r="A124" s="262" t="str">
        <f>+IFERROR(INDEX('2. Objetivos y actividades'!$A$9:$D$248,MATCH('5.Presupuesto'!B124,'2. Objetivos y actividades'!$C$9:$C$206,0),MATCH($J$14,'2. Objetivos y actividades'!$A$8:$D$8,0))," ")</f>
        <v xml:space="preserve"> </v>
      </c>
    </row>
    <row r="125" spans="1:1">
      <c r="A125" s="262" t="str">
        <f>+IFERROR(INDEX('2. Objetivos y actividades'!$A$9:$D$248,MATCH('5.Presupuesto'!B125,'2. Objetivos y actividades'!$C$9:$C$206,0),MATCH($J$14,'2. Objetivos y actividades'!$A$8:$D$8,0))," ")</f>
        <v xml:space="preserve"> </v>
      </c>
    </row>
    <row r="126" spans="1:1">
      <c r="A126" s="262" t="str">
        <f>+IFERROR(INDEX('2. Objetivos y actividades'!$A$9:$D$248,MATCH('5.Presupuesto'!B126,'2. Objetivos y actividades'!$C$9:$C$206,0),MATCH($J$14,'2. Objetivos y actividades'!$A$8:$D$8,0))," ")</f>
        <v xml:space="preserve"> </v>
      </c>
    </row>
    <row r="127" spans="1:1">
      <c r="A127" s="262" t="str">
        <f>+IFERROR(INDEX('2. Objetivos y actividades'!$A$9:$D$248,MATCH('5.Presupuesto'!B127,'2. Objetivos y actividades'!$C$9:$C$206,0),MATCH($J$14,'2. Objetivos y actividades'!$A$8:$D$8,0))," ")</f>
        <v xml:space="preserve"> </v>
      </c>
    </row>
    <row r="128" spans="1:1">
      <c r="A128" s="262" t="str">
        <f>+IFERROR(INDEX('2. Objetivos y actividades'!$A$9:$D$248,MATCH('5.Presupuesto'!B128,'2. Objetivos y actividades'!$C$9:$C$206,0),MATCH($J$14,'2. Objetivos y actividades'!$A$8:$D$8,0))," ")</f>
        <v xml:space="preserve"> </v>
      </c>
    </row>
    <row r="129" spans="1:1">
      <c r="A129" s="262" t="str">
        <f>+IFERROR(INDEX('2. Objetivos y actividades'!$A$9:$D$248,MATCH('5.Presupuesto'!B129,'2. Objetivos y actividades'!$C$9:$C$206,0),MATCH($J$14,'2. Objetivos y actividades'!$A$8:$D$8,0))," ")</f>
        <v xml:space="preserve"> </v>
      </c>
    </row>
    <row r="130" spans="1:1">
      <c r="A130" s="262" t="str">
        <f>+IFERROR(INDEX('2. Objetivos y actividades'!$A$9:$D$248,MATCH('5.Presupuesto'!B130,'2. Objetivos y actividades'!$C$9:$C$206,0),MATCH($J$14,'2. Objetivos y actividades'!$A$8:$D$8,0))," ")</f>
        <v xml:space="preserve"> </v>
      </c>
    </row>
    <row r="131" spans="1:1">
      <c r="A131" s="262" t="str">
        <f>+IFERROR(INDEX('2. Objetivos y actividades'!$A$9:$D$248,MATCH('5.Presupuesto'!B131,'2. Objetivos y actividades'!$C$9:$C$206,0),MATCH($J$14,'2. Objetivos y actividades'!$A$8:$D$8,0))," ")</f>
        <v xml:space="preserve"> </v>
      </c>
    </row>
    <row r="132" spans="1:1">
      <c r="A132" s="262" t="str">
        <f>+IFERROR(INDEX('2. Objetivos y actividades'!$A$9:$D$248,MATCH('5.Presupuesto'!B132,'2. Objetivos y actividades'!$C$9:$C$206,0),MATCH($J$14,'2. Objetivos y actividades'!$A$8:$D$8,0))," ")</f>
        <v xml:space="preserve"> </v>
      </c>
    </row>
    <row r="133" spans="1:1">
      <c r="A133" s="262" t="str">
        <f>+IFERROR(INDEX('2. Objetivos y actividades'!$A$9:$D$248,MATCH('5.Presupuesto'!B133,'2. Objetivos y actividades'!$C$9:$C$206,0),MATCH($J$14,'2. Objetivos y actividades'!$A$8:$D$8,0))," ")</f>
        <v xml:space="preserve"> </v>
      </c>
    </row>
    <row r="134" spans="1:1">
      <c r="A134" s="262" t="str">
        <f>+IFERROR(INDEX('2. Objetivos y actividades'!$A$9:$D$248,MATCH('5.Presupuesto'!B134,'2. Objetivos y actividades'!$C$9:$C$206,0),MATCH($J$14,'2. Objetivos y actividades'!$A$8:$D$8,0))," ")</f>
        <v xml:space="preserve"> </v>
      </c>
    </row>
    <row r="135" spans="1:1">
      <c r="A135" s="262" t="str">
        <f>+IFERROR(INDEX('2. Objetivos y actividades'!$A$9:$D$248,MATCH('5.Presupuesto'!B135,'2. Objetivos y actividades'!$C$9:$C$206,0),MATCH($J$14,'2. Objetivos y actividades'!$A$8:$D$8,0))," ")</f>
        <v xml:space="preserve"> </v>
      </c>
    </row>
    <row r="136" spans="1:1">
      <c r="A136" s="262" t="str">
        <f>+IFERROR(INDEX('2. Objetivos y actividades'!$A$9:$D$248,MATCH('5.Presupuesto'!B136,'2. Objetivos y actividades'!$C$9:$C$206,0),MATCH($J$14,'2. Objetivos y actividades'!$A$8:$D$8,0))," ")</f>
        <v xml:space="preserve"> </v>
      </c>
    </row>
    <row r="137" spans="1:1">
      <c r="A137" s="262" t="str">
        <f>+IFERROR(INDEX('2. Objetivos y actividades'!$A$9:$D$248,MATCH('5.Presupuesto'!B137,'2. Objetivos y actividades'!$C$9:$C$206,0),MATCH($J$14,'2. Objetivos y actividades'!$A$8:$D$8,0))," ")</f>
        <v xml:space="preserve"> </v>
      </c>
    </row>
    <row r="138" spans="1:1">
      <c r="A138" s="262" t="str">
        <f>+IFERROR(INDEX('2. Objetivos y actividades'!$A$9:$D$248,MATCH('5.Presupuesto'!B138,'2. Objetivos y actividades'!$C$9:$C$206,0),MATCH($J$14,'2. Objetivos y actividades'!$A$8:$D$8,0))," ")</f>
        <v xml:space="preserve"> </v>
      </c>
    </row>
    <row r="139" spans="1:1">
      <c r="A139" s="262" t="str">
        <f>+IFERROR(INDEX('2. Objetivos y actividades'!$A$9:$D$248,MATCH('5.Presupuesto'!B139,'2. Objetivos y actividades'!$C$9:$C$206,0),MATCH($J$14,'2. Objetivos y actividades'!$A$8:$D$8,0))," ")</f>
        <v xml:space="preserve"> </v>
      </c>
    </row>
    <row r="140" spans="1:1">
      <c r="A140" s="262" t="str">
        <f>+IFERROR(INDEX('2. Objetivos y actividades'!$A$9:$D$248,MATCH('5.Presupuesto'!B140,'2. Objetivos y actividades'!$C$9:$C$206,0),MATCH($J$14,'2. Objetivos y actividades'!$A$8:$D$8,0))," ")</f>
        <v xml:space="preserve"> </v>
      </c>
    </row>
    <row r="141" spans="1:1">
      <c r="A141" s="262" t="str">
        <f>+IFERROR(INDEX('2. Objetivos y actividades'!$A$9:$D$248,MATCH('5.Presupuesto'!B141,'2. Objetivos y actividades'!$C$9:$C$206,0),MATCH($J$14,'2. Objetivos y actividades'!$A$8:$D$8,0))," ")</f>
        <v xml:space="preserve"> </v>
      </c>
    </row>
    <row r="142" spans="1:1">
      <c r="A142" s="262" t="str">
        <f>+IFERROR(INDEX('2. Objetivos y actividades'!$A$9:$D$248,MATCH('5.Presupuesto'!B142,'2. Objetivos y actividades'!$C$9:$C$206,0),MATCH($J$14,'2. Objetivos y actividades'!$A$8:$D$8,0))," ")</f>
        <v xml:space="preserve"> </v>
      </c>
    </row>
    <row r="143" spans="1:1">
      <c r="A143" s="262" t="str">
        <f>+IFERROR(INDEX('2. Objetivos y actividades'!$A$9:$D$248,MATCH('5.Presupuesto'!B143,'2. Objetivos y actividades'!$C$9:$C$206,0),MATCH($J$14,'2. Objetivos y actividades'!$A$8:$D$8,0))," ")</f>
        <v xml:space="preserve"> </v>
      </c>
    </row>
    <row r="144" spans="1:1">
      <c r="A144" s="262" t="str">
        <f>+IFERROR(INDEX('2. Objetivos y actividades'!$A$9:$D$248,MATCH('5.Presupuesto'!B144,'2. Objetivos y actividades'!$C$9:$C$206,0),MATCH($J$14,'2. Objetivos y actividades'!$A$8:$D$8,0))," ")</f>
        <v xml:space="preserve"> </v>
      </c>
    </row>
    <row r="145" spans="1:1">
      <c r="A145" s="262" t="str">
        <f>+IFERROR(INDEX('2. Objetivos y actividades'!$A$9:$D$248,MATCH('5.Presupuesto'!B145,'2. Objetivos y actividades'!$C$9:$C$206,0),MATCH($J$14,'2. Objetivos y actividades'!$A$8:$D$8,0))," ")</f>
        <v xml:space="preserve"> </v>
      </c>
    </row>
    <row r="146" spans="1:1">
      <c r="A146" s="262" t="str">
        <f>+IFERROR(INDEX('2. Objetivos y actividades'!$A$9:$D$248,MATCH('5.Presupuesto'!B146,'2. Objetivos y actividades'!$C$9:$C$206,0),MATCH($J$14,'2. Objetivos y actividades'!$A$8:$D$8,0))," ")</f>
        <v xml:space="preserve"> </v>
      </c>
    </row>
    <row r="147" spans="1:1">
      <c r="A147" s="262" t="str">
        <f>+IFERROR(INDEX('2. Objetivos y actividades'!$A$9:$D$248,MATCH('5.Presupuesto'!B147,'2. Objetivos y actividades'!$C$9:$C$206,0),MATCH($J$14,'2. Objetivos y actividades'!$A$8:$D$8,0))," ")</f>
        <v xml:space="preserve"> </v>
      </c>
    </row>
    <row r="148" spans="1:1">
      <c r="A148" s="262" t="str">
        <f>+IFERROR(INDEX('2. Objetivos y actividades'!$A$9:$D$248,MATCH('5.Presupuesto'!B148,'2. Objetivos y actividades'!$C$9:$C$206,0),MATCH($J$14,'2. Objetivos y actividades'!$A$8:$D$8,0))," ")</f>
        <v xml:space="preserve"> </v>
      </c>
    </row>
    <row r="149" spans="1:1">
      <c r="A149" s="262" t="str">
        <f>+IFERROR(INDEX('2. Objetivos y actividades'!$A$9:$D$248,MATCH('5.Presupuesto'!B149,'2. Objetivos y actividades'!$C$9:$C$206,0),MATCH($J$14,'2. Objetivos y actividades'!$A$8:$D$8,0))," ")</f>
        <v xml:space="preserve"> </v>
      </c>
    </row>
    <row r="150" spans="1:1">
      <c r="A150" s="262" t="str">
        <f>+IFERROR(INDEX('2. Objetivos y actividades'!$A$9:$D$248,MATCH('5.Presupuesto'!B150,'2. Objetivos y actividades'!$C$9:$C$206,0),MATCH($J$14,'2. Objetivos y actividades'!$A$8:$D$8,0))," ")</f>
        <v xml:space="preserve"> </v>
      </c>
    </row>
    <row r="151" spans="1:1">
      <c r="A151" s="262" t="str">
        <f>+IFERROR(INDEX('2. Objetivos y actividades'!$A$9:$D$248,MATCH('5.Presupuesto'!B151,'2. Objetivos y actividades'!$C$9:$C$206,0),MATCH($J$14,'2. Objetivos y actividades'!$A$8:$D$8,0))," ")</f>
        <v xml:space="preserve"> </v>
      </c>
    </row>
    <row r="152" spans="1:1">
      <c r="A152" s="262" t="str">
        <f>+IFERROR(INDEX('2. Objetivos y actividades'!$A$9:$D$248,MATCH('5.Presupuesto'!B152,'2. Objetivos y actividades'!$C$9:$C$206,0),MATCH($J$14,'2. Objetivos y actividades'!$A$8:$D$8,0))," ")</f>
        <v xml:space="preserve"> </v>
      </c>
    </row>
    <row r="153" spans="1:1">
      <c r="A153" s="262" t="str">
        <f>+IFERROR(INDEX('2. Objetivos y actividades'!$A$9:$D$248,MATCH('5.Presupuesto'!B153,'2. Objetivos y actividades'!$C$9:$C$206,0),MATCH($J$14,'2. Objetivos y actividades'!$A$8:$D$8,0))," ")</f>
        <v xml:space="preserve"> </v>
      </c>
    </row>
    <row r="154" spans="1:1">
      <c r="A154" s="262" t="str">
        <f>+IFERROR(INDEX('2. Objetivos y actividades'!$A$9:$D$248,MATCH('5.Presupuesto'!B154,'2. Objetivos y actividades'!$C$9:$C$206,0),MATCH($J$14,'2. Objetivos y actividades'!$A$8:$D$8,0))," ")</f>
        <v xml:space="preserve"> </v>
      </c>
    </row>
    <row r="155" spans="1:1">
      <c r="A155" s="262" t="str">
        <f>+IFERROR(INDEX('2. Objetivos y actividades'!$A$9:$D$248,MATCH('5.Presupuesto'!B155,'2. Objetivos y actividades'!$C$9:$C$206,0),MATCH($J$14,'2. Objetivos y actividades'!$A$8:$D$8,0))," ")</f>
        <v xml:space="preserve"> </v>
      </c>
    </row>
    <row r="156" spans="1:1">
      <c r="A156" s="262" t="str">
        <f>+IFERROR(INDEX('2. Objetivos y actividades'!$A$9:$D$248,MATCH('5.Presupuesto'!B156,'2. Objetivos y actividades'!$C$9:$C$206,0),MATCH($J$14,'2. Objetivos y actividades'!$A$8:$D$8,0))," ")</f>
        <v xml:space="preserve"> </v>
      </c>
    </row>
    <row r="157" spans="1:1">
      <c r="A157" s="262" t="str">
        <f>+IFERROR(INDEX('2. Objetivos y actividades'!$A$9:$D$248,MATCH('5.Presupuesto'!B157,'2. Objetivos y actividades'!$C$9:$C$206,0),MATCH($J$14,'2. Objetivos y actividades'!$A$8:$D$8,0))," ")</f>
        <v xml:space="preserve"> </v>
      </c>
    </row>
    <row r="158" spans="1:1">
      <c r="A158" s="262" t="str">
        <f>+IFERROR(INDEX('2. Objetivos y actividades'!$A$9:$D$248,MATCH('5.Presupuesto'!B158,'2. Objetivos y actividades'!$C$9:$C$206,0),MATCH($J$14,'2. Objetivos y actividades'!$A$8:$D$8,0))," ")</f>
        <v xml:space="preserve"> </v>
      </c>
    </row>
    <row r="159" spans="1:1">
      <c r="A159" s="262" t="str">
        <f>+IFERROR(INDEX('2. Objetivos y actividades'!$A$9:$D$248,MATCH('5.Presupuesto'!B159,'2. Objetivos y actividades'!$C$9:$C$206,0),MATCH($J$14,'2. Objetivos y actividades'!$A$8:$D$8,0))," ")</f>
        <v xml:space="preserve"> </v>
      </c>
    </row>
    <row r="160" spans="1:1">
      <c r="A160" s="262" t="str">
        <f>+IFERROR(INDEX('2. Objetivos y actividades'!$A$9:$D$248,MATCH('5.Presupuesto'!B160,'2. Objetivos y actividades'!$C$9:$C$206,0),MATCH($J$14,'2. Objetivos y actividades'!$A$8:$D$8,0))," ")</f>
        <v xml:space="preserve"> </v>
      </c>
    </row>
    <row r="161" spans="1:1">
      <c r="A161" s="262" t="str">
        <f>+IFERROR(INDEX('2. Objetivos y actividades'!$A$9:$D$248,MATCH('5.Presupuesto'!B161,'2. Objetivos y actividades'!$C$9:$C$206,0),MATCH($J$14,'2. Objetivos y actividades'!$A$8:$D$8,0))," ")</f>
        <v xml:space="preserve"> </v>
      </c>
    </row>
    <row r="162" spans="1:1">
      <c r="A162" s="262" t="str">
        <f>+IFERROR(INDEX('2. Objetivos y actividades'!$A$9:$D$248,MATCH('5.Presupuesto'!B162,'2. Objetivos y actividades'!$C$9:$C$206,0),MATCH($J$14,'2. Objetivos y actividades'!$A$8:$D$8,0))," ")</f>
        <v xml:space="preserve"> </v>
      </c>
    </row>
    <row r="163" spans="1:1">
      <c r="A163" s="262" t="str">
        <f>+IFERROR(INDEX('2. Objetivos y actividades'!$A$9:$D$248,MATCH('5.Presupuesto'!B163,'2. Objetivos y actividades'!$C$9:$C$206,0),MATCH($J$14,'2. Objetivos y actividades'!$A$8:$D$8,0))," ")</f>
        <v xml:space="preserve"> </v>
      </c>
    </row>
    <row r="164" spans="1:1">
      <c r="A164" s="262" t="str">
        <f>+IFERROR(INDEX('2. Objetivos y actividades'!$A$9:$D$248,MATCH('5.Presupuesto'!B164,'2. Objetivos y actividades'!$C$9:$C$206,0),MATCH($J$14,'2. Objetivos y actividades'!$A$8:$D$8,0))," ")</f>
        <v xml:space="preserve"> </v>
      </c>
    </row>
    <row r="165" spans="1:1">
      <c r="A165" s="262" t="str">
        <f>+IFERROR(INDEX('2. Objetivos y actividades'!$A$9:$D$248,MATCH('5.Presupuesto'!B165,'2. Objetivos y actividades'!$C$9:$C$206,0),MATCH($J$14,'2. Objetivos y actividades'!$A$8:$D$8,0))," ")</f>
        <v xml:space="preserve"> </v>
      </c>
    </row>
    <row r="166" spans="1:1">
      <c r="A166" s="262" t="str">
        <f>+IFERROR(INDEX('2. Objetivos y actividades'!$A$9:$D$248,MATCH('5.Presupuesto'!B166,'2. Objetivos y actividades'!$C$9:$C$206,0),MATCH($J$14,'2. Objetivos y actividades'!$A$8:$D$8,0))," ")</f>
        <v xml:space="preserve"> </v>
      </c>
    </row>
    <row r="167" spans="1:1">
      <c r="A167" s="262" t="str">
        <f>+IFERROR(INDEX('2. Objetivos y actividades'!$A$9:$D$248,MATCH('5.Presupuesto'!B167,'2. Objetivos y actividades'!$C$9:$C$206,0),MATCH($J$14,'2. Objetivos y actividades'!$A$8:$D$8,0))," ")</f>
        <v xml:space="preserve"> </v>
      </c>
    </row>
    <row r="168" spans="1:1">
      <c r="A168" s="262" t="str">
        <f>+IFERROR(INDEX('2. Objetivos y actividades'!$A$9:$D$248,MATCH('5.Presupuesto'!B168,'2. Objetivos y actividades'!$C$9:$C$206,0),MATCH($J$14,'2. Objetivos y actividades'!$A$8:$D$8,0))," ")</f>
        <v xml:space="preserve"> </v>
      </c>
    </row>
    <row r="169" spans="1:1">
      <c r="A169" s="262" t="str">
        <f>+IFERROR(INDEX('2. Objetivos y actividades'!$A$9:$D$248,MATCH('5.Presupuesto'!B169,'2. Objetivos y actividades'!$C$9:$C$206,0),MATCH($J$14,'2. Objetivos y actividades'!$A$8:$D$8,0))," ")</f>
        <v xml:space="preserve"> </v>
      </c>
    </row>
    <row r="170" spans="1:1">
      <c r="A170" s="262" t="str">
        <f>+IFERROR(INDEX('2. Objetivos y actividades'!$A$9:$D$248,MATCH('5.Presupuesto'!B170,'2. Objetivos y actividades'!$C$9:$C$206,0),MATCH($J$14,'2. Objetivos y actividades'!$A$8:$D$8,0))," ")</f>
        <v xml:space="preserve"> </v>
      </c>
    </row>
    <row r="171" spans="1:1">
      <c r="A171" s="262" t="str">
        <f>+IFERROR(INDEX('2. Objetivos y actividades'!$A$9:$D$248,MATCH('5.Presupuesto'!B171,'2. Objetivos y actividades'!$C$9:$C$206,0),MATCH($J$14,'2. Objetivos y actividades'!$A$8:$D$8,0))," ")</f>
        <v xml:space="preserve"> </v>
      </c>
    </row>
    <row r="172" spans="1:1">
      <c r="A172" s="262" t="str">
        <f>+IFERROR(INDEX('2. Objetivos y actividades'!$A$9:$D$248,MATCH('5.Presupuesto'!B172,'2. Objetivos y actividades'!$C$9:$C$206,0),MATCH($J$14,'2. Objetivos y actividades'!$A$8:$D$8,0))," ")</f>
        <v xml:space="preserve"> </v>
      </c>
    </row>
    <row r="173" spans="1:1">
      <c r="A173" s="262" t="str">
        <f>+IFERROR(INDEX('2. Objetivos y actividades'!$A$9:$D$248,MATCH('5.Presupuesto'!B173,'2. Objetivos y actividades'!$C$9:$C$206,0),MATCH($J$14,'2. Objetivos y actividades'!$A$8:$D$8,0))," ")</f>
        <v xml:space="preserve"> </v>
      </c>
    </row>
    <row r="174" spans="1:1">
      <c r="A174" s="262" t="str">
        <f>+IFERROR(INDEX('2. Objetivos y actividades'!$A$9:$D$248,MATCH('5.Presupuesto'!B174,'2. Objetivos y actividades'!$C$9:$C$206,0),MATCH($J$14,'2. Objetivos y actividades'!$A$8:$D$8,0))," ")</f>
        <v xml:space="preserve"> </v>
      </c>
    </row>
    <row r="175" spans="1:1">
      <c r="A175" s="262" t="str">
        <f>+IFERROR(INDEX('2. Objetivos y actividades'!$A$9:$D$248,MATCH('5.Presupuesto'!B175,'2. Objetivos y actividades'!$C$9:$C$206,0),MATCH($J$14,'2. Objetivos y actividades'!$A$8:$D$8,0))," ")</f>
        <v xml:space="preserve"> </v>
      </c>
    </row>
    <row r="176" spans="1:1">
      <c r="A176" s="262" t="str">
        <f>+IFERROR(INDEX('2. Objetivos y actividades'!$A$9:$D$248,MATCH('5.Presupuesto'!B176,'2. Objetivos y actividades'!$C$9:$C$206,0),MATCH($J$14,'2. Objetivos y actividades'!$A$8:$D$8,0))," ")</f>
        <v xml:space="preserve"> </v>
      </c>
    </row>
    <row r="177" spans="1:1">
      <c r="A177" s="262" t="str">
        <f>+IFERROR(INDEX('2. Objetivos y actividades'!$A$9:$D$248,MATCH('5.Presupuesto'!B177,'2. Objetivos y actividades'!$C$9:$C$206,0),MATCH($J$14,'2. Objetivos y actividades'!$A$8:$D$8,0))," ")</f>
        <v xml:space="preserve"> </v>
      </c>
    </row>
    <row r="178" spans="1:1">
      <c r="A178" s="262" t="str">
        <f>+IFERROR(INDEX('2. Objetivos y actividades'!$A$9:$D$248,MATCH('5.Presupuesto'!B178,'2. Objetivos y actividades'!$C$9:$C$206,0),MATCH($J$14,'2. Objetivos y actividades'!$A$8:$D$8,0))," ")</f>
        <v xml:space="preserve"> </v>
      </c>
    </row>
    <row r="179" spans="1:1">
      <c r="A179" s="262" t="str">
        <f>+IFERROR(INDEX('2. Objetivos y actividades'!$A$9:$D$248,MATCH('5.Presupuesto'!B179,'2. Objetivos y actividades'!$C$9:$C$206,0),MATCH($J$14,'2. Objetivos y actividades'!$A$8:$D$8,0))," ")</f>
        <v xml:space="preserve"> </v>
      </c>
    </row>
    <row r="180" spans="1:1">
      <c r="A180" s="262" t="str">
        <f>+IFERROR(INDEX('2. Objetivos y actividades'!$A$9:$D$248,MATCH('5.Presupuesto'!B180,'2. Objetivos y actividades'!$C$9:$C$206,0),MATCH($J$14,'2. Objetivos y actividades'!$A$8:$D$8,0))," ")</f>
        <v xml:space="preserve"> </v>
      </c>
    </row>
    <row r="181" spans="1:1">
      <c r="A181" s="262" t="str">
        <f>+IFERROR(INDEX('2. Objetivos y actividades'!$A$9:$D$248,MATCH('5.Presupuesto'!B181,'2. Objetivos y actividades'!$C$9:$C$206,0),MATCH($J$14,'2. Objetivos y actividades'!$A$8:$D$8,0))," ")</f>
        <v xml:space="preserve"> </v>
      </c>
    </row>
    <row r="182" spans="1:1">
      <c r="A182" s="262" t="str">
        <f>+IFERROR(INDEX('2. Objetivos y actividades'!$A$9:$D$248,MATCH('5.Presupuesto'!B182,'2. Objetivos y actividades'!$C$9:$C$206,0),MATCH($J$14,'2. Objetivos y actividades'!$A$8:$D$8,0))," ")</f>
        <v xml:space="preserve"> </v>
      </c>
    </row>
    <row r="183" spans="1:1">
      <c r="A183" s="262" t="str">
        <f>+IFERROR(INDEX('2. Objetivos y actividades'!$A$9:$D$248,MATCH('5.Presupuesto'!B183,'2. Objetivos y actividades'!$C$9:$C$206,0),MATCH($J$14,'2. Objetivos y actividades'!$A$8:$D$8,0))," ")</f>
        <v xml:space="preserve"> </v>
      </c>
    </row>
    <row r="184" spans="1:1">
      <c r="A184" s="262" t="str">
        <f>+IFERROR(INDEX('2. Objetivos y actividades'!$A$9:$D$248,MATCH('5.Presupuesto'!B184,'2. Objetivos y actividades'!$C$9:$C$206,0),MATCH($J$14,'2. Objetivos y actividades'!$A$8:$D$8,0))," ")</f>
        <v xml:space="preserve"> </v>
      </c>
    </row>
    <row r="185" spans="1:1">
      <c r="A185" s="262" t="str">
        <f>+IFERROR(INDEX('2. Objetivos y actividades'!$A$9:$D$248,MATCH('5.Presupuesto'!B185,'2. Objetivos y actividades'!$C$9:$C$206,0),MATCH($J$14,'2. Objetivos y actividades'!$A$8:$D$8,0))," ")</f>
        <v xml:space="preserve"> </v>
      </c>
    </row>
    <row r="186" spans="1:1">
      <c r="A186" s="262" t="str">
        <f>+IFERROR(INDEX('2. Objetivos y actividades'!$A$9:$D$248,MATCH('5.Presupuesto'!B186,'2. Objetivos y actividades'!$C$9:$C$206,0),MATCH($J$14,'2. Objetivos y actividades'!$A$8:$D$8,0))," ")</f>
        <v xml:space="preserve"> </v>
      </c>
    </row>
    <row r="187" spans="1:1">
      <c r="A187" s="262" t="str">
        <f>+IFERROR(INDEX('2. Objetivos y actividades'!$A$9:$D$248,MATCH('5.Presupuesto'!B187,'2. Objetivos y actividades'!$C$9:$C$206,0),MATCH($J$14,'2. Objetivos y actividades'!$A$8:$D$8,0))," ")</f>
        <v xml:space="preserve"> </v>
      </c>
    </row>
    <row r="188" spans="1:1">
      <c r="A188" s="262" t="str">
        <f>+IFERROR(INDEX('2. Objetivos y actividades'!$A$9:$D$248,MATCH('5.Presupuesto'!B188,'2. Objetivos y actividades'!$C$9:$C$206,0),MATCH($J$14,'2. Objetivos y actividades'!$A$8:$D$8,0))," ")</f>
        <v xml:space="preserve"> </v>
      </c>
    </row>
    <row r="189" spans="1:1">
      <c r="A189" s="262" t="str">
        <f>+IFERROR(INDEX('2. Objetivos y actividades'!$A$9:$D$248,MATCH('5.Presupuesto'!B189,'2. Objetivos y actividades'!$C$9:$C$206,0),MATCH($J$14,'2. Objetivos y actividades'!$A$8:$D$8,0))," ")</f>
        <v xml:space="preserve"> </v>
      </c>
    </row>
    <row r="190" spans="1:1">
      <c r="A190" s="262" t="str">
        <f>+IFERROR(INDEX('2. Objetivos y actividades'!$A$9:$D$248,MATCH('5.Presupuesto'!B190,'2. Objetivos y actividades'!$C$9:$C$206,0),MATCH($J$14,'2. Objetivos y actividades'!$A$8:$D$8,0))," ")</f>
        <v xml:space="preserve"> </v>
      </c>
    </row>
    <row r="191" spans="1:1">
      <c r="A191" s="262" t="str">
        <f>+IFERROR(INDEX('2. Objetivos y actividades'!$A$9:$D$248,MATCH('5.Presupuesto'!B191,'2. Objetivos y actividades'!$C$9:$C$206,0),MATCH($J$14,'2. Objetivos y actividades'!$A$8:$D$8,0))," ")</f>
        <v xml:space="preserve"> </v>
      </c>
    </row>
    <row r="192" spans="1:1">
      <c r="A192" s="262" t="str">
        <f>+IFERROR(INDEX('2. Objetivos y actividades'!$A$9:$D$248,MATCH('5.Presupuesto'!B192,'2. Objetivos y actividades'!$C$9:$C$206,0),MATCH($J$14,'2. Objetivos y actividades'!$A$8:$D$8,0))," ")</f>
        <v xml:space="preserve"> </v>
      </c>
    </row>
    <row r="193" spans="1:1">
      <c r="A193" s="262" t="str">
        <f>+IFERROR(INDEX('2. Objetivos y actividades'!$A$9:$D$248,MATCH('5.Presupuesto'!B193,'2. Objetivos y actividades'!$C$9:$C$206,0),MATCH($J$14,'2. Objetivos y actividades'!$A$8:$D$8,0))," ")</f>
        <v xml:space="preserve"> </v>
      </c>
    </row>
    <row r="194" spans="1:1">
      <c r="A194" s="262" t="str">
        <f>+IFERROR(INDEX('2. Objetivos y actividades'!$A$9:$D$248,MATCH('5.Presupuesto'!B194,'2. Objetivos y actividades'!$C$9:$C$206,0),MATCH($J$14,'2. Objetivos y actividades'!$A$8:$D$8,0))," ")</f>
        <v xml:space="preserve"> </v>
      </c>
    </row>
    <row r="195" spans="1:1">
      <c r="A195" s="262" t="str">
        <f>+IFERROR(INDEX('2. Objetivos y actividades'!$A$9:$D$248,MATCH('5.Presupuesto'!B195,'2. Objetivos y actividades'!$C$9:$C$206,0),MATCH($J$14,'2. Objetivos y actividades'!$A$8:$D$8,0))," ")</f>
        <v xml:space="preserve"> </v>
      </c>
    </row>
    <row r="196" spans="1:1">
      <c r="A196" s="262" t="str">
        <f>+IFERROR(INDEX('2. Objetivos y actividades'!$A$9:$D$248,MATCH('5.Presupuesto'!B196,'2. Objetivos y actividades'!$C$9:$C$206,0),MATCH($J$14,'2. Objetivos y actividades'!$A$8:$D$8,0))," ")</f>
        <v xml:space="preserve"> </v>
      </c>
    </row>
    <row r="197" spans="1:1">
      <c r="A197" s="262" t="str">
        <f>+IFERROR(INDEX('2. Objetivos y actividades'!$A$9:$D$248,MATCH('5.Presupuesto'!B197,'2. Objetivos y actividades'!$C$9:$C$206,0),MATCH($J$14,'2. Objetivos y actividades'!$A$8:$D$8,0))," ")</f>
        <v xml:space="preserve"> </v>
      </c>
    </row>
    <row r="198" spans="1:1">
      <c r="A198" s="262" t="str">
        <f>+IFERROR(INDEX('2. Objetivos y actividades'!$A$9:$D$248,MATCH('5.Presupuesto'!B198,'2. Objetivos y actividades'!$C$9:$C$206,0),MATCH($J$14,'2. Objetivos y actividades'!$A$8:$D$8,0))," ")</f>
        <v xml:space="preserve"> </v>
      </c>
    </row>
    <row r="199" spans="1:1">
      <c r="A199" s="262" t="str">
        <f>+IFERROR(INDEX('2. Objetivos y actividades'!$A$9:$D$248,MATCH('5.Presupuesto'!B199,'2. Objetivos y actividades'!$C$9:$C$206,0),MATCH($J$14,'2. Objetivos y actividades'!$A$8:$D$8,0))," ")</f>
        <v xml:space="preserve"> </v>
      </c>
    </row>
    <row r="200" spans="1:1">
      <c r="A200" s="262" t="str">
        <f>+IFERROR(INDEX('2. Objetivos y actividades'!$A$9:$D$248,MATCH('5.Presupuesto'!B200,'2. Objetivos y actividades'!$C$9:$C$206,0),MATCH($J$14,'2. Objetivos y actividades'!$A$8:$D$8,0))," ")</f>
        <v xml:space="preserve"> </v>
      </c>
    </row>
    <row r="201" spans="1:1">
      <c r="A201" s="262" t="str">
        <f>+IFERROR(INDEX('2. Objetivos y actividades'!$A$9:$D$248,MATCH('5.Presupuesto'!B201,'2. Objetivos y actividades'!$C$9:$C$206,0),MATCH($J$14,'2. Objetivos y actividades'!$A$8:$D$8,0))," ")</f>
        <v xml:space="preserve"> </v>
      </c>
    </row>
    <row r="202" spans="1:1">
      <c r="A202" s="262" t="str">
        <f>+IFERROR(INDEX('2. Objetivos y actividades'!$A$9:$D$248,MATCH('5.Presupuesto'!B202,'2. Objetivos y actividades'!$C$9:$C$206,0),MATCH($J$14,'2. Objetivos y actividades'!$A$8:$D$8,0))," ")</f>
        <v xml:space="preserve"> </v>
      </c>
    </row>
    <row r="203" spans="1:1">
      <c r="A203" s="262" t="str">
        <f>+IFERROR(INDEX('2. Objetivos y actividades'!$A$9:$D$248,MATCH('5.Presupuesto'!B203,'2. Objetivos y actividades'!$C$9:$C$206,0),MATCH($J$14,'2. Objetivos y actividades'!$A$8:$D$8,0))," ")</f>
        <v xml:space="preserve"> </v>
      </c>
    </row>
    <row r="204" spans="1:1">
      <c r="A204" s="262" t="str">
        <f>+IFERROR(INDEX('2. Objetivos y actividades'!$A$9:$D$248,MATCH('5.Presupuesto'!B204,'2. Objetivos y actividades'!$C$9:$C$206,0),MATCH($J$14,'2. Objetivos y actividades'!$A$8:$D$8,0))," ")</f>
        <v xml:space="preserve"> </v>
      </c>
    </row>
    <row r="205" spans="1:1">
      <c r="A205" s="262" t="str">
        <f>+IFERROR(INDEX('2. Objetivos y actividades'!$A$9:$D$248,MATCH('5.Presupuesto'!B205,'2. Objetivos y actividades'!$C$9:$C$206,0),MATCH($J$14,'2. Objetivos y actividades'!$A$8:$D$8,0))," ")</f>
        <v xml:space="preserve"> </v>
      </c>
    </row>
    <row r="206" spans="1:1">
      <c r="A206" s="262" t="str">
        <f>+IFERROR(INDEX('2. Objetivos y actividades'!$A$9:$D$248,MATCH('5.Presupuesto'!B206,'2. Objetivos y actividades'!$C$9:$C$206,0),MATCH($J$14,'2. Objetivos y actividades'!$A$8:$D$8,0))," ")</f>
        <v xml:space="preserve"> </v>
      </c>
    </row>
    <row r="207" spans="1:1">
      <c r="A207" s="262" t="str">
        <f>+IFERROR(INDEX('2. Objetivos y actividades'!$A$9:$D$248,MATCH('5.Presupuesto'!B207,'2. Objetivos y actividades'!$C$9:$C$206,0),MATCH($J$14,'2. Objetivos y actividades'!$A$8:$D$8,0))," ")</f>
        <v xml:space="preserve"> </v>
      </c>
    </row>
    <row r="208" spans="1:1">
      <c r="A208" s="262" t="str">
        <f>+IFERROR(INDEX('2. Objetivos y actividades'!$A$9:$D$248,MATCH('5.Presupuesto'!B208,'2. Objetivos y actividades'!$C$9:$C$206,0),MATCH($J$14,'2. Objetivos y actividades'!$A$8:$D$8,0))," ")</f>
        <v xml:space="preserve"> </v>
      </c>
    </row>
    <row r="209" spans="1:1">
      <c r="A209" s="262" t="str">
        <f>+IFERROR(INDEX('2. Objetivos y actividades'!$A$9:$D$248,MATCH('5.Presupuesto'!B209,'2. Objetivos y actividades'!$C$9:$C$206,0),MATCH($J$14,'2. Objetivos y actividades'!$A$8:$D$8,0))," ")</f>
        <v xml:space="preserve"> </v>
      </c>
    </row>
    <row r="210" spans="1:1">
      <c r="A210" s="262" t="str">
        <f>+IFERROR(INDEX('2. Objetivos y actividades'!$A$9:$D$248,MATCH('5.Presupuesto'!B210,'2. Objetivos y actividades'!$C$9:$C$206,0),MATCH($J$14,'2. Objetivos y actividades'!$A$8:$D$8,0))," ")</f>
        <v xml:space="preserve"> </v>
      </c>
    </row>
    <row r="211" spans="1:1">
      <c r="A211" s="262" t="str">
        <f>+IFERROR(INDEX('2. Objetivos y actividades'!$A$9:$D$248,MATCH('5.Presupuesto'!B211,'2. Objetivos y actividades'!$C$9:$C$206,0),MATCH($J$14,'2. Objetivos y actividades'!$A$8:$D$8,0))," ")</f>
        <v xml:space="preserve"> </v>
      </c>
    </row>
    <row r="212" spans="1:1">
      <c r="A212" s="262" t="str">
        <f>+IFERROR(INDEX('2. Objetivos y actividades'!$A$9:$D$248,MATCH('5.Presupuesto'!B212,'2. Objetivos y actividades'!$C$9:$C$206,0),MATCH($J$14,'2. Objetivos y actividades'!$A$8:$D$8,0))," ")</f>
        <v xml:space="preserve"> </v>
      </c>
    </row>
    <row r="213" spans="1:1">
      <c r="A213" s="262" t="str">
        <f>+IFERROR(INDEX('2. Objetivos y actividades'!$A$9:$D$248,MATCH('5.Presupuesto'!B213,'2. Objetivos y actividades'!$C$9:$C$206,0),MATCH($J$14,'2. Objetivos y actividades'!$A$8:$D$8,0))," ")</f>
        <v xml:space="preserve"> </v>
      </c>
    </row>
    <row r="214" spans="1:1">
      <c r="A214" s="262" t="str">
        <f>+IFERROR(INDEX('2. Objetivos y actividades'!$A$9:$D$248,MATCH('5.Presupuesto'!B214,'2. Objetivos y actividades'!$C$9:$C$206,0),MATCH($J$14,'2. Objetivos y actividades'!$A$8:$D$8,0))," ")</f>
        <v xml:space="preserve"> </v>
      </c>
    </row>
    <row r="215" spans="1:1">
      <c r="A215" s="262" t="str">
        <f>+IFERROR(INDEX('2. Objetivos y actividades'!$A$9:$D$248,MATCH('5.Presupuesto'!B215,'2. Objetivos y actividades'!$C$9:$C$206,0),MATCH($J$14,'2. Objetivos y actividades'!$A$8:$D$8,0))," ")</f>
        <v xml:space="preserve"> </v>
      </c>
    </row>
    <row r="216" spans="1:1">
      <c r="A216" s="262" t="str">
        <f>+IFERROR(INDEX('2. Objetivos y actividades'!$A$9:$D$248,MATCH('5.Presupuesto'!B216,'2. Objetivos y actividades'!$C$9:$C$206,0),MATCH($J$14,'2. Objetivos y actividades'!$A$8:$D$8,0))," ")</f>
        <v xml:space="preserve"> </v>
      </c>
    </row>
    <row r="217" spans="1:1">
      <c r="A217" s="262" t="str">
        <f>+IFERROR(INDEX('2. Objetivos y actividades'!$A$9:$D$248,MATCH('5.Presupuesto'!B217,'2. Objetivos y actividades'!$C$9:$C$206,0),MATCH($J$14,'2. Objetivos y actividades'!$A$8:$D$8,0))," ")</f>
        <v xml:space="preserve"> </v>
      </c>
    </row>
    <row r="218" spans="1:1">
      <c r="A218" s="262" t="str">
        <f>+IFERROR(INDEX('2. Objetivos y actividades'!$A$9:$D$248,MATCH('5.Presupuesto'!B218,'2. Objetivos y actividades'!$C$9:$C$206,0),MATCH($J$14,'2. Objetivos y actividades'!$A$8:$D$8,0))," ")</f>
        <v xml:space="preserve"> </v>
      </c>
    </row>
    <row r="219" spans="1:1">
      <c r="A219" s="262" t="str">
        <f>+IFERROR(INDEX('2. Objetivos y actividades'!$A$9:$D$248,MATCH('5.Presupuesto'!B219,'2. Objetivos y actividades'!$C$9:$C$206,0),MATCH($J$14,'2. Objetivos y actividades'!$A$8:$D$8,0))," ")</f>
        <v xml:space="preserve"> </v>
      </c>
    </row>
    <row r="220" spans="1:1">
      <c r="A220" s="262" t="str">
        <f>+IFERROR(INDEX('2. Objetivos y actividades'!$A$9:$D$248,MATCH('5.Presupuesto'!B220,'2. Objetivos y actividades'!$C$9:$C$206,0),MATCH($J$14,'2. Objetivos y actividades'!$A$8:$D$8,0))," ")</f>
        <v xml:space="preserve"> </v>
      </c>
    </row>
    <row r="221" spans="1:1">
      <c r="A221" s="262" t="str">
        <f>+IFERROR(INDEX('2. Objetivos y actividades'!$A$9:$D$248,MATCH('5.Presupuesto'!B221,'2. Objetivos y actividades'!$C$9:$C$206,0),MATCH($J$14,'2. Objetivos y actividades'!$A$8:$D$8,0))," ")</f>
        <v xml:space="preserve"> </v>
      </c>
    </row>
    <row r="222" spans="1:1">
      <c r="A222" s="262" t="str">
        <f>+IFERROR(INDEX('2. Objetivos y actividades'!$A$9:$D$248,MATCH('5.Presupuesto'!B222,'2. Objetivos y actividades'!$C$9:$C$206,0),MATCH($J$14,'2. Objetivos y actividades'!$A$8:$D$8,0))," ")</f>
        <v xml:space="preserve"> </v>
      </c>
    </row>
    <row r="223" spans="1:1">
      <c r="A223" s="262" t="str">
        <f>+IFERROR(INDEX('2. Objetivos y actividades'!$A$9:$D$248,MATCH('5.Presupuesto'!B223,'2. Objetivos y actividades'!$C$9:$C$206,0),MATCH($J$14,'2. Objetivos y actividades'!$A$8:$D$8,0))," ")</f>
        <v xml:space="preserve"> </v>
      </c>
    </row>
    <row r="224" spans="1:1">
      <c r="A224" s="262" t="str">
        <f>+IFERROR(INDEX('2. Objetivos y actividades'!$A$9:$D$248,MATCH('5.Presupuesto'!B224,'2. Objetivos y actividades'!$C$9:$C$206,0),MATCH($J$14,'2. Objetivos y actividades'!$A$8:$D$8,0))," ")</f>
        <v xml:space="preserve"> </v>
      </c>
    </row>
    <row r="225" spans="1:1">
      <c r="A225" s="262" t="str">
        <f>+IFERROR(INDEX('2. Objetivos y actividades'!$A$9:$D$248,MATCH('5.Presupuesto'!B225,'2. Objetivos y actividades'!$C$9:$C$206,0),MATCH($J$14,'2. Objetivos y actividades'!$A$8:$D$8,0))," ")</f>
        <v xml:space="preserve"> </v>
      </c>
    </row>
    <row r="226" spans="1:1">
      <c r="A226" s="262" t="str">
        <f>+IFERROR(INDEX('2. Objetivos y actividades'!$A$9:$D$248,MATCH('5.Presupuesto'!B226,'2. Objetivos y actividades'!$C$9:$C$206,0),MATCH($J$14,'2. Objetivos y actividades'!$A$8:$D$8,0))," ")</f>
        <v xml:space="preserve"> </v>
      </c>
    </row>
    <row r="227" spans="1:1">
      <c r="A227" s="262" t="str">
        <f>+IFERROR(INDEX('2. Objetivos y actividades'!$A$9:$D$248,MATCH('5.Presupuesto'!B227,'2. Objetivos y actividades'!$C$9:$C$206,0),MATCH($J$14,'2. Objetivos y actividades'!$A$8:$D$8,0))," ")</f>
        <v xml:space="preserve"> </v>
      </c>
    </row>
    <row r="228" spans="1:1">
      <c r="A228" s="262" t="str">
        <f>+IFERROR(INDEX('2. Objetivos y actividades'!$A$9:$D$248,MATCH('5.Presupuesto'!B228,'2. Objetivos y actividades'!$C$9:$C$206,0),MATCH($J$14,'2. Objetivos y actividades'!$A$8:$D$8,0))," ")</f>
        <v xml:space="preserve"> </v>
      </c>
    </row>
    <row r="229" spans="1:1">
      <c r="A229" s="262" t="str">
        <f>+IFERROR(INDEX('2. Objetivos y actividades'!$A$9:$D$248,MATCH('5.Presupuesto'!B229,'2. Objetivos y actividades'!$C$9:$C$206,0),MATCH($J$14,'2. Objetivos y actividades'!$A$8:$D$8,0))," ")</f>
        <v xml:space="preserve"> </v>
      </c>
    </row>
    <row r="230" spans="1:1">
      <c r="A230" s="262" t="str">
        <f>+IFERROR(INDEX('2. Objetivos y actividades'!$A$9:$D$248,MATCH('5.Presupuesto'!B230,'2. Objetivos y actividades'!$C$9:$C$206,0),MATCH($J$14,'2. Objetivos y actividades'!$A$8:$D$8,0))," ")</f>
        <v xml:space="preserve"> </v>
      </c>
    </row>
    <row r="231" spans="1:1">
      <c r="A231" s="262" t="str">
        <f>+IFERROR(INDEX('2. Objetivos y actividades'!$A$9:$D$248,MATCH('5.Presupuesto'!B231,'2. Objetivos y actividades'!$C$9:$C$206,0),MATCH($J$14,'2. Objetivos y actividades'!$A$8:$D$8,0))," ")</f>
        <v xml:space="preserve"> </v>
      </c>
    </row>
    <row r="232" spans="1:1">
      <c r="A232" s="262" t="str">
        <f>+IFERROR(INDEX('2. Objetivos y actividades'!$A$9:$D$248,MATCH('5.Presupuesto'!B232,'2. Objetivos y actividades'!$C$9:$C$206,0),MATCH($J$14,'2. Objetivos y actividades'!$A$8:$D$8,0))," ")</f>
        <v xml:space="preserve"> </v>
      </c>
    </row>
    <row r="233" spans="1:1">
      <c r="A233" s="262" t="str">
        <f>+IFERROR(INDEX('2. Objetivos y actividades'!$A$9:$D$248,MATCH('5.Presupuesto'!B233,'2. Objetivos y actividades'!$C$9:$C$206,0),MATCH($J$14,'2. Objetivos y actividades'!$A$8:$D$8,0))," ")</f>
        <v xml:space="preserve"> </v>
      </c>
    </row>
    <row r="234" spans="1:1">
      <c r="A234" s="262" t="str">
        <f>+IFERROR(INDEX('2. Objetivos y actividades'!$A$9:$D$248,MATCH('5.Presupuesto'!B234,'2. Objetivos y actividades'!$C$9:$C$206,0),MATCH($J$14,'2. Objetivos y actividades'!$A$8:$D$8,0))," ")</f>
        <v xml:space="preserve"> </v>
      </c>
    </row>
    <row r="235" spans="1:1">
      <c r="A235" s="262" t="str">
        <f>+IFERROR(INDEX('2. Objetivos y actividades'!$A$9:$D$248,MATCH('5.Presupuesto'!B235,'2. Objetivos y actividades'!$C$9:$C$206,0),MATCH($J$14,'2. Objetivos y actividades'!$A$8:$D$8,0))," ")</f>
        <v xml:space="preserve"> </v>
      </c>
    </row>
    <row r="236" spans="1:1">
      <c r="A236" s="262" t="str">
        <f>+IFERROR(INDEX('2. Objetivos y actividades'!$A$9:$D$248,MATCH('5.Presupuesto'!B236,'2. Objetivos y actividades'!$C$9:$C$206,0),MATCH($J$14,'2. Objetivos y actividades'!$A$8:$D$8,0))," ")</f>
        <v xml:space="preserve"> </v>
      </c>
    </row>
    <row r="237" spans="1:1">
      <c r="A237" s="262" t="str">
        <f>+IFERROR(INDEX('2. Objetivos y actividades'!$A$9:$D$248,MATCH('5.Presupuesto'!B237,'2. Objetivos y actividades'!$C$9:$C$206,0),MATCH($J$14,'2. Objetivos y actividades'!$A$8:$D$8,0))," ")</f>
        <v xml:space="preserve"> </v>
      </c>
    </row>
    <row r="238" spans="1:1">
      <c r="A238" s="262" t="str">
        <f>+IFERROR(INDEX('2. Objetivos y actividades'!$A$9:$D$248,MATCH('5.Presupuesto'!B238,'2. Objetivos y actividades'!$C$9:$C$206,0),MATCH($J$14,'2. Objetivos y actividades'!$A$8:$D$8,0))," ")</f>
        <v xml:space="preserve"> </v>
      </c>
    </row>
    <row r="239" spans="1:1">
      <c r="A239" s="262" t="str">
        <f>+IFERROR(INDEX('2. Objetivos y actividades'!$A$9:$D$248,MATCH('5.Presupuesto'!B239,'2. Objetivos y actividades'!$C$9:$C$206,0),MATCH($J$14,'2. Objetivos y actividades'!$A$8:$D$8,0))," ")</f>
        <v xml:space="preserve"> </v>
      </c>
    </row>
    <row r="240" spans="1:1">
      <c r="A240" s="262" t="str">
        <f>+IFERROR(INDEX('2. Objetivos y actividades'!$A$9:$D$248,MATCH('5.Presupuesto'!B240,'2. Objetivos y actividades'!$C$9:$C$206,0),MATCH($J$14,'2. Objetivos y actividades'!$A$8:$D$8,0))," ")</f>
        <v xml:space="preserve"> </v>
      </c>
    </row>
    <row r="241" spans="1:1">
      <c r="A241" s="262" t="str">
        <f>+IFERROR(INDEX('2. Objetivos y actividades'!$A$9:$D$248,MATCH('5.Presupuesto'!B241,'2. Objetivos y actividades'!$C$9:$C$206,0),MATCH($J$14,'2. Objetivos y actividades'!$A$8:$D$8,0))," ")</f>
        <v xml:space="preserve"> </v>
      </c>
    </row>
    <row r="242" spans="1:1">
      <c r="A242" s="262" t="str">
        <f>+IFERROR(INDEX('2. Objetivos y actividades'!$A$9:$D$248,MATCH('5.Presupuesto'!B242,'2. Objetivos y actividades'!$C$9:$C$206,0),MATCH($J$14,'2. Objetivos y actividades'!$A$8:$D$8,0))," ")</f>
        <v xml:space="preserve"> </v>
      </c>
    </row>
    <row r="243" spans="1:1">
      <c r="A243" s="262" t="str">
        <f>+IFERROR(INDEX('2. Objetivos y actividades'!$A$9:$D$248,MATCH('5.Presupuesto'!B243,'2. Objetivos y actividades'!$C$9:$C$206,0),MATCH($J$14,'2. Objetivos y actividades'!$A$8:$D$8,0))," ")</f>
        <v xml:space="preserve"> </v>
      </c>
    </row>
    <row r="244" spans="1:1">
      <c r="A244" s="262" t="str">
        <f>+IFERROR(INDEX('2. Objetivos y actividades'!$A$9:$D$248,MATCH('5.Presupuesto'!B244,'2. Objetivos y actividades'!$C$9:$C$206,0),MATCH($J$14,'2. Objetivos y actividades'!$A$8:$D$8,0))," ")</f>
        <v xml:space="preserve"> </v>
      </c>
    </row>
    <row r="245" spans="1:1">
      <c r="A245" s="262" t="str">
        <f>+IFERROR(INDEX('2. Objetivos y actividades'!$A$9:$D$248,MATCH('5.Presupuesto'!B245,'2. Objetivos y actividades'!$C$9:$C$206,0),MATCH($J$14,'2. Objetivos y actividades'!$A$8:$D$8,0))," ")</f>
        <v xml:space="preserve"> </v>
      </c>
    </row>
    <row r="246" spans="1:1">
      <c r="A246" s="262" t="str">
        <f>+IFERROR(INDEX('2. Objetivos y actividades'!$A$9:$D$248,MATCH('5.Presupuesto'!B246,'2. Objetivos y actividades'!$C$9:$C$206,0),MATCH($J$14,'2. Objetivos y actividades'!$A$8:$D$8,0))," ")</f>
        <v xml:space="preserve"> </v>
      </c>
    </row>
    <row r="247" spans="1:1">
      <c r="A247" s="262" t="str">
        <f>+IFERROR(INDEX('2. Objetivos y actividades'!$A$9:$D$248,MATCH('5.Presupuesto'!B247,'2. Objetivos y actividades'!$C$9:$C$206,0),MATCH($J$14,'2. Objetivos y actividades'!$A$8:$D$8,0))," ")</f>
        <v xml:space="preserve"> </v>
      </c>
    </row>
    <row r="248" spans="1:1">
      <c r="A248" s="262" t="str">
        <f>+IFERROR(INDEX('2. Objetivos y actividades'!$A$9:$D$248,MATCH('5.Presupuesto'!B248,'2. Objetivos y actividades'!$C$9:$C$206,0),MATCH($J$14,'2. Objetivos y actividades'!$A$8:$D$8,0))," ")</f>
        <v xml:space="preserve"> </v>
      </c>
    </row>
    <row r="249" spans="1:1">
      <c r="A249" s="262" t="str">
        <f>+IFERROR(INDEX('2. Objetivos y actividades'!$A$9:$D$248,MATCH('5.Presupuesto'!B249,'2. Objetivos y actividades'!$C$9:$C$206,0),MATCH($J$14,'2. Objetivos y actividades'!$A$8:$D$8,0))," ")</f>
        <v xml:space="preserve"> </v>
      </c>
    </row>
    <row r="250" spans="1:1">
      <c r="A250" s="262" t="str">
        <f>+IFERROR(INDEX('2. Objetivos y actividades'!$A$9:$D$248,MATCH('5.Presupuesto'!B250,'2. Objetivos y actividades'!$C$9:$C$206,0),MATCH($J$14,'2. Objetivos y actividades'!$A$8:$D$8,0))," ")</f>
        <v xml:space="preserve"> </v>
      </c>
    </row>
    <row r="251" spans="1:1">
      <c r="A251" s="262" t="str">
        <f>+IFERROR(INDEX('2. Objetivos y actividades'!$A$9:$D$248,MATCH('5.Presupuesto'!B251,'2. Objetivos y actividades'!$C$9:$C$206,0),MATCH($J$14,'2. Objetivos y actividades'!$A$8:$D$8,0))," ")</f>
        <v xml:space="preserve"> </v>
      </c>
    </row>
    <row r="252" spans="1:1">
      <c r="A252" s="262" t="str">
        <f>+IFERROR(INDEX('2. Objetivos y actividades'!$A$9:$D$248,MATCH('5.Presupuesto'!B252,'2. Objetivos y actividades'!$C$9:$C$206,0),MATCH($J$14,'2. Objetivos y actividades'!$A$8:$D$8,0))," ")</f>
        <v xml:space="preserve"> </v>
      </c>
    </row>
    <row r="253" spans="1:1">
      <c r="A253" s="262" t="str">
        <f>+IFERROR(INDEX('2. Objetivos y actividades'!$A$9:$D$248,MATCH('5.Presupuesto'!B253,'2. Objetivos y actividades'!$C$9:$C$206,0),MATCH($J$14,'2. Objetivos y actividades'!$A$8:$D$8,0))," ")</f>
        <v xml:space="preserve"> </v>
      </c>
    </row>
    <row r="254" spans="1:1">
      <c r="A254" s="262" t="str">
        <f>+IFERROR(INDEX('2. Objetivos y actividades'!$A$9:$D$248,MATCH('5.Presupuesto'!B254,'2. Objetivos y actividades'!$C$9:$C$206,0),MATCH($J$14,'2. Objetivos y actividades'!$A$8:$D$8,0))," ")</f>
        <v xml:space="preserve"> </v>
      </c>
    </row>
    <row r="255" spans="1:1">
      <c r="A255" s="262" t="str">
        <f>+IFERROR(INDEX('2. Objetivos y actividades'!$A$9:$D$248,MATCH('5.Presupuesto'!B255,'2. Objetivos y actividades'!$C$9:$C$206,0),MATCH($J$14,'2. Objetivos y actividades'!$A$8:$D$8,0))," ")</f>
        <v xml:space="preserve"> </v>
      </c>
    </row>
    <row r="256" spans="1:1">
      <c r="A256" s="262" t="str">
        <f>+IFERROR(INDEX('2. Objetivos y actividades'!$A$9:$D$248,MATCH('5.Presupuesto'!B256,'2. Objetivos y actividades'!$C$9:$C$206,0),MATCH($J$14,'2. Objetivos y actividades'!$A$8:$D$8,0))," ")</f>
        <v xml:space="preserve"> </v>
      </c>
    </row>
    <row r="257" spans="1:1">
      <c r="A257" s="262" t="str">
        <f>+IFERROR(INDEX('2. Objetivos y actividades'!$A$9:$D$248,MATCH('5.Presupuesto'!B257,'2. Objetivos y actividades'!$C$9:$C$206,0),MATCH($J$14,'2. Objetivos y actividades'!$A$8:$D$8,0))," ")</f>
        <v xml:space="preserve"> </v>
      </c>
    </row>
    <row r="258" spans="1:1">
      <c r="A258" s="262" t="str">
        <f>+IFERROR(INDEX('2. Objetivos y actividades'!$A$9:$D$248,MATCH('5.Presupuesto'!B258,'2. Objetivos y actividades'!$C$9:$C$206,0),MATCH($J$14,'2. Objetivos y actividades'!$A$8:$D$8,0))," ")</f>
        <v xml:space="preserve"> </v>
      </c>
    </row>
    <row r="259" spans="1:1">
      <c r="A259" s="262" t="str">
        <f>+IFERROR(INDEX('2. Objetivos y actividades'!$A$9:$D$248,MATCH('5.Presupuesto'!B259,'2. Objetivos y actividades'!$C$9:$C$206,0),MATCH($J$14,'2. Objetivos y actividades'!$A$8:$D$8,0))," ")</f>
        <v xml:space="preserve"> </v>
      </c>
    </row>
    <row r="260" spans="1:1">
      <c r="A260" s="262" t="str">
        <f>+IFERROR(INDEX('2. Objetivos y actividades'!$A$9:$D$248,MATCH('5.Presupuesto'!B260,'2. Objetivos y actividades'!$C$9:$C$206,0),MATCH($J$14,'2. Objetivos y actividades'!$A$8:$D$8,0))," ")</f>
        <v xml:space="preserve"> </v>
      </c>
    </row>
    <row r="261" spans="1:1">
      <c r="A261" s="262" t="str">
        <f>+IFERROR(INDEX('2. Objetivos y actividades'!$A$9:$D$248,MATCH('5.Presupuesto'!B261,'2. Objetivos y actividades'!$C$9:$C$206,0),MATCH($J$14,'2. Objetivos y actividades'!$A$8:$D$8,0))," ")</f>
        <v xml:space="preserve"> </v>
      </c>
    </row>
    <row r="262" spans="1:1">
      <c r="A262" s="262" t="str">
        <f>+IFERROR(INDEX('2. Objetivos y actividades'!$A$9:$D$248,MATCH('5.Presupuesto'!B262,'2. Objetivos y actividades'!$C$9:$C$206,0),MATCH($J$14,'2. Objetivos y actividades'!$A$8:$D$8,0))," ")</f>
        <v xml:space="preserve"> </v>
      </c>
    </row>
    <row r="263" spans="1:1">
      <c r="A263" s="262" t="str">
        <f>+IFERROR(INDEX('2. Objetivos y actividades'!$A$9:$D$248,MATCH('5.Presupuesto'!B263,'2. Objetivos y actividades'!$C$9:$C$206,0),MATCH($J$14,'2. Objetivos y actividades'!$A$8:$D$8,0))," ")</f>
        <v xml:space="preserve"> </v>
      </c>
    </row>
    <row r="264" spans="1:1">
      <c r="A264" s="262" t="str">
        <f>+IFERROR(INDEX('2. Objetivos y actividades'!$A$9:$D$248,MATCH('5.Presupuesto'!B264,'2. Objetivos y actividades'!$C$9:$C$206,0),MATCH($J$14,'2. Objetivos y actividades'!$A$8:$D$8,0))," ")</f>
        <v xml:space="preserve"> </v>
      </c>
    </row>
    <row r="265" spans="1:1">
      <c r="A265" s="262" t="str">
        <f>+IFERROR(INDEX('2. Objetivos y actividades'!$A$9:$D$248,MATCH('5.Presupuesto'!B265,'2. Objetivos y actividades'!$C$9:$C$206,0),MATCH($J$14,'2. Objetivos y actividades'!$A$8:$D$8,0))," ")</f>
        <v xml:space="preserve"> </v>
      </c>
    </row>
    <row r="266" spans="1:1">
      <c r="A266" s="262" t="str">
        <f>+IFERROR(INDEX('2. Objetivos y actividades'!$A$9:$D$248,MATCH('5.Presupuesto'!B266,'2. Objetivos y actividades'!$C$9:$C$206,0),MATCH($J$14,'2. Objetivos y actividades'!$A$8:$D$8,0))," ")</f>
        <v xml:space="preserve"> </v>
      </c>
    </row>
    <row r="267" spans="1:1">
      <c r="A267" s="262" t="str">
        <f>+IFERROR(INDEX('2. Objetivos y actividades'!$A$9:$D$248,MATCH('5.Presupuesto'!B267,'2. Objetivos y actividades'!$C$9:$C$206,0),MATCH($J$14,'2. Objetivos y actividades'!$A$8:$D$8,0))," ")</f>
        <v xml:space="preserve"> </v>
      </c>
    </row>
    <row r="268" spans="1:1">
      <c r="A268" s="262" t="str">
        <f>+IFERROR(INDEX('2. Objetivos y actividades'!$A$9:$D$248,MATCH('5.Presupuesto'!B268,'2. Objetivos y actividades'!$C$9:$C$206,0),MATCH($J$14,'2. Objetivos y actividades'!$A$8:$D$8,0))," ")</f>
        <v xml:space="preserve"> </v>
      </c>
    </row>
    <row r="269" spans="1:1">
      <c r="A269" s="262" t="str">
        <f>+IFERROR(INDEX('2. Objetivos y actividades'!$A$9:$D$248,MATCH('5.Presupuesto'!B269,'2. Objetivos y actividades'!$C$9:$C$206,0),MATCH($J$14,'2. Objetivos y actividades'!$A$8:$D$8,0))," ")</f>
        <v xml:space="preserve"> </v>
      </c>
    </row>
    <row r="270" spans="1:1">
      <c r="A270" s="262" t="str">
        <f>+IFERROR(INDEX('2. Objetivos y actividades'!$A$9:$D$248,MATCH('5.Presupuesto'!B270,'2. Objetivos y actividades'!$C$9:$C$206,0),MATCH($J$14,'2. Objetivos y actividades'!$A$8:$D$8,0))," ")</f>
        <v xml:space="preserve"> </v>
      </c>
    </row>
    <row r="271" spans="1:1">
      <c r="A271" s="262" t="str">
        <f>+IFERROR(INDEX('2. Objetivos y actividades'!$A$9:$D$248,MATCH('5.Presupuesto'!B271,'2. Objetivos y actividades'!$C$9:$C$206,0),MATCH($J$14,'2. Objetivos y actividades'!$A$8:$D$8,0))," ")</f>
        <v xml:space="preserve"> </v>
      </c>
    </row>
    <row r="272" spans="1:1">
      <c r="A272" s="262" t="str">
        <f>+IFERROR(INDEX('2. Objetivos y actividades'!$A$9:$D$248,MATCH('5.Presupuesto'!B272,'2. Objetivos y actividades'!$C$9:$C$206,0),MATCH($J$14,'2. Objetivos y actividades'!$A$8:$D$8,0))," ")</f>
        <v xml:space="preserve"> </v>
      </c>
    </row>
    <row r="273" spans="1:1">
      <c r="A273" s="262" t="str">
        <f>+IFERROR(INDEX('2. Objetivos y actividades'!$A$9:$D$248,MATCH('5.Presupuesto'!B273,'2. Objetivos y actividades'!$C$9:$C$206,0),MATCH($J$14,'2. Objetivos y actividades'!$A$8:$D$8,0))," ")</f>
        <v xml:space="preserve"> </v>
      </c>
    </row>
    <row r="274" spans="1:1">
      <c r="A274" s="262" t="str">
        <f>+IFERROR(INDEX('2. Objetivos y actividades'!$A$9:$D$248,MATCH('5.Presupuesto'!B274,'2. Objetivos y actividades'!$C$9:$C$206,0),MATCH($J$14,'2. Objetivos y actividades'!$A$8:$D$8,0))," ")</f>
        <v xml:space="preserve"> </v>
      </c>
    </row>
    <row r="275" spans="1:1">
      <c r="A275" s="262" t="str">
        <f>+IFERROR(INDEX('2. Objetivos y actividades'!$A$9:$D$248,MATCH('5.Presupuesto'!B275,'2. Objetivos y actividades'!$C$9:$C$206,0),MATCH($J$14,'2. Objetivos y actividades'!$A$8:$D$8,0))," ")</f>
        <v xml:space="preserve"> </v>
      </c>
    </row>
    <row r="276" spans="1:1">
      <c r="A276" s="262" t="str">
        <f>+IFERROR(INDEX('2. Objetivos y actividades'!$A$9:$D$248,MATCH('5.Presupuesto'!B276,'2. Objetivos y actividades'!$C$9:$C$206,0),MATCH($J$14,'2. Objetivos y actividades'!$A$8:$D$8,0))," ")</f>
        <v xml:space="preserve"> </v>
      </c>
    </row>
    <row r="277" spans="1:1">
      <c r="A277" s="262" t="str">
        <f>+IFERROR(INDEX('2. Objetivos y actividades'!$A$9:$D$248,MATCH('5.Presupuesto'!B277,'2. Objetivos y actividades'!$C$9:$C$206,0),MATCH($J$14,'2. Objetivos y actividades'!$A$8:$D$8,0))," ")</f>
        <v xml:space="preserve"> </v>
      </c>
    </row>
    <row r="278" spans="1:1">
      <c r="A278" s="262" t="str">
        <f>+IFERROR(INDEX('2. Objetivos y actividades'!$A$9:$D$248,MATCH('5.Presupuesto'!B278,'2. Objetivos y actividades'!$C$9:$C$206,0),MATCH($J$14,'2. Objetivos y actividades'!$A$8:$D$8,0))," ")</f>
        <v xml:space="preserve"> </v>
      </c>
    </row>
    <row r="279" spans="1:1">
      <c r="A279" s="262" t="str">
        <f>+IFERROR(INDEX('2. Objetivos y actividades'!$A$9:$D$248,MATCH('5.Presupuesto'!B279,'2. Objetivos y actividades'!$C$9:$C$206,0),MATCH($J$14,'2. Objetivos y actividades'!$A$8:$D$8,0))," ")</f>
        <v xml:space="preserve"> </v>
      </c>
    </row>
    <row r="280" spans="1:1">
      <c r="A280" s="262" t="str">
        <f>+IFERROR(INDEX('2. Objetivos y actividades'!$A$9:$D$248,MATCH('5.Presupuesto'!B280,'2. Objetivos y actividades'!$C$9:$C$206,0),MATCH($J$14,'2. Objetivos y actividades'!$A$8:$D$8,0))," ")</f>
        <v xml:space="preserve"> </v>
      </c>
    </row>
    <row r="281" spans="1:1">
      <c r="A281" s="262" t="str">
        <f>+IFERROR(INDEX('2. Objetivos y actividades'!$A$9:$D$248,MATCH('5.Presupuesto'!B281,'2. Objetivos y actividades'!$C$9:$C$206,0),MATCH($J$14,'2. Objetivos y actividades'!$A$8:$D$8,0))," ")</f>
        <v xml:space="preserve"> </v>
      </c>
    </row>
    <row r="282" spans="1:1">
      <c r="A282" s="262" t="str">
        <f>+IFERROR(INDEX('2. Objetivos y actividades'!$A$9:$D$248,MATCH('5.Presupuesto'!B282,'2. Objetivos y actividades'!$C$9:$C$206,0),MATCH($J$14,'2. Objetivos y actividades'!$A$8:$D$8,0))," ")</f>
        <v xml:space="preserve"> </v>
      </c>
    </row>
    <row r="283" spans="1:1">
      <c r="A283" s="262" t="str">
        <f>+IFERROR(INDEX('2. Objetivos y actividades'!$A$9:$D$248,MATCH('5.Presupuesto'!B283,'2. Objetivos y actividades'!$C$9:$C$206,0),MATCH($J$14,'2. Objetivos y actividades'!$A$8:$D$8,0))," ")</f>
        <v xml:space="preserve"> </v>
      </c>
    </row>
    <row r="284" spans="1:1">
      <c r="A284" s="262" t="str">
        <f>+IFERROR(INDEX('2. Objetivos y actividades'!$A$9:$D$248,MATCH('5.Presupuesto'!B284,'2. Objetivos y actividades'!$C$9:$C$206,0),MATCH($J$14,'2. Objetivos y actividades'!$A$8:$D$8,0))," ")</f>
        <v xml:space="preserve"> </v>
      </c>
    </row>
    <row r="285" spans="1:1">
      <c r="A285" s="262" t="str">
        <f>+IFERROR(INDEX('2. Objetivos y actividades'!$A$9:$D$248,MATCH('5.Presupuesto'!B285,'2. Objetivos y actividades'!$C$9:$C$206,0),MATCH($J$14,'2. Objetivos y actividades'!$A$8:$D$8,0))," ")</f>
        <v xml:space="preserve"> </v>
      </c>
    </row>
    <row r="286" spans="1:1">
      <c r="A286" s="262" t="str">
        <f>+IFERROR(INDEX('2. Objetivos y actividades'!$A$9:$D$248,MATCH('5.Presupuesto'!B286,'2. Objetivos y actividades'!$C$9:$C$206,0),MATCH($J$14,'2. Objetivos y actividades'!$A$8:$D$8,0))," ")</f>
        <v xml:space="preserve"> </v>
      </c>
    </row>
    <row r="287" spans="1:1">
      <c r="A287" s="262" t="str">
        <f>+IFERROR(INDEX('2. Objetivos y actividades'!$A$9:$D$248,MATCH('5.Presupuesto'!B287,'2. Objetivos y actividades'!$C$9:$C$206,0),MATCH($J$14,'2. Objetivos y actividades'!$A$8:$D$8,0))," ")</f>
        <v xml:space="preserve"> </v>
      </c>
    </row>
    <row r="288" spans="1:1">
      <c r="A288" s="262" t="str">
        <f>+IFERROR(INDEX('2. Objetivos y actividades'!$A$9:$D$248,MATCH('5.Presupuesto'!B288,'2. Objetivos y actividades'!$C$9:$C$206,0),MATCH($J$14,'2. Objetivos y actividades'!$A$8:$D$8,0))," ")</f>
        <v xml:space="preserve"> </v>
      </c>
    </row>
    <row r="289" spans="1:1">
      <c r="A289" s="262" t="str">
        <f>+IFERROR(INDEX('2. Objetivos y actividades'!$A$9:$D$248,MATCH('5.Presupuesto'!B289,'2. Objetivos y actividades'!$C$9:$C$206,0),MATCH($J$14,'2. Objetivos y actividades'!$A$8:$D$8,0))," ")</f>
        <v xml:space="preserve"> </v>
      </c>
    </row>
    <row r="290" spans="1:1">
      <c r="A290" s="262" t="str">
        <f>+IFERROR(INDEX('2. Objetivos y actividades'!$A$9:$D$248,MATCH('5.Presupuesto'!B290,'2. Objetivos y actividades'!$C$9:$C$206,0),MATCH($J$14,'2. Objetivos y actividades'!$A$8:$D$8,0))," ")</f>
        <v xml:space="preserve"> </v>
      </c>
    </row>
    <row r="291" spans="1:1">
      <c r="A291" s="262" t="str">
        <f>+IFERROR(INDEX('2. Objetivos y actividades'!$A$9:$D$248,MATCH('5.Presupuesto'!B291,'2. Objetivos y actividades'!$C$9:$C$206,0),MATCH($J$14,'2. Objetivos y actividades'!$A$8:$D$8,0))," ")</f>
        <v xml:space="preserve"> </v>
      </c>
    </row>
    <row r="292" spans="1:1">
      <c r="A292" s="262" t="str">
        <f>+IFERROR(INDEX('2. Objetivos y actividades'!$A$9:$D$248,MATCH('5.Presupuesto'!B292,'2. Objetivos y actividades'!$C$9:$C$206,0),MATCH($J$14,'2. Objetivos y actividades'!$A$8:$D$8,0))," ")</f>
        <v xml:space="preserve"> </v>
      </c>
    </row>
    <row r="293" spans="1:1">
      <c r="A293" s="262" t="str">
        <f>+IFERROR(INDEX('2. Objetivos y actividades'!$A$9:$D$248,MATCH('5.Presupuesto'!B293,'2. Objetivos y actividades'!$C$9:$C$206,0),MATCH($J$14,'2. Objetivos y actividades'!$A$8:$D$8,0))," ")</f>
        <v xml:space="preserve"> </v>
      </c>
    </row>
    <row r="294" spans="1:1">
      <c r="A294" s="262" t="str">
        <f>+IFERROR(INDEX('2. Objetivos y actividades'!$A$9:$D$248,MATCH('5.Presupuesto'!B294,'2. Objetivos y actividades'!$C$9:$C$206,0),MATCH($J$14,'2. Objetivos y actividades'!$A$8:$D$8,0))," ")</f>
        <v xml:space="preserve"> </v>
      </c>
    </row>
    <row r="295" spans="1:1">
      <c r="A295" s="262" t="str">
        <f>+IFERROR(INDEX('2. Objetivos y actividades'!$A$9:$D$248,MATCH('5.Presupuesto'!B295,'2. Objetivos y actividades'!$C$9:$C$206,0),MATCH($J$14,'2. Objetivos y actividades'!$A$8:$D$8,0))," ")</f>
        <v xml:space="preserve"> </v>
      </c>
    </row>
    <row r="296" spans="1:1">
      <c r="A296" s="262" t="str">
        <f>+IFERROR(INDEX('2. Objetivos y actividades'!$A$9:$D$248,MATCH('5.Presupuesto'!B296,'2. Objetivos y actividades'!$C$9:$C$206,0),MATCH($J$14,'2. Objetivos y actividades'!$A$8:$D$8,0))," ")</f>
        <v xml:space="preserve"> </v>
      </c>
    </row>
    <row r="297" spans="1:1">
      <c r="A297" s="262" t="str">
        <f>+IFERROR(INDEX('2. Objetivos y actividades'!$A$9:$D$248,MATCH('5.Presupuesto'!B297,'2. Objetivos y actividades'!$C$9:$C$206,0),MATCH($J$14,'2. Objetivos y actividades'!$A$8:$D$8,0))," ")</f>
        <v xml:space="preserve"> </v>
      </c>
    </row>
    <row r="298" spans="1:1">
      <c r="A298" s="262" t="str">
        <f>+IFERROR(INDEX('2. Objetivos y actividades'!$A$9:$D$248,MATCH('5.Presupuesto'!B298,'2. Objetivos y actividades'!$C$9:$C$206,0),MATCH($J$14,'2. Objetivos y actividades'!$A$8:$D$8,0))," ")</f>
        <v xml:space="preserve"> </v>
      </c>
    </row>
    <row r="299" spans="1:1">
      <c r="A299" s="262" t="str">
        <f>+IFERROR(INDEX('2. Objetivos y actividades'!$A$9:$D$248,MATCH('5.Presupuesto'!B299,'2. Objetivos y actividades'!$C$9:$C$206,0),MATCH($J$14,'2. Objetivos y actividades'!$A$8:$D$8,0))," ")</f>
        <v xml:space="preserve"> </v>
      </c>
    </row>
    <row r="300" spans="1:1">
      <c r="A300" s="262" t="str">
        <f>+IFERROR(INDEX('2. Objetivos y actividades'!$A$9:$D$248,MATCH('5.Presupuesto'!B300,'2. Objetivos y actividades'!$C$9:$C$206,0),MATCH($J$14,'2. Objetivos y actividades'!$A$8:$D$8,0))," ")</f>
        <v xml:space="preserve"> </v>
      </c>
    </row>
    <row r="301" spans="1:1">
      <c r="A301" s="262" t="str">
        <f>+IFERROR(INDEX('2. Objetivos y actividades'!$A$9:$D$248,MATCH('5.Presupuesto'!B301,'2. Objetivos y actividades'!$C$9:$C$206,0),MATCH($J$14,'2. Objetivos y actividades'!$A$8:$D$8,0))," ")</f>
        <v xml:space="preserve"> </v>
      </c>
    </row>
    <row r="302" spans="1:1">
      <c r="A302" s="262" t="str">
        <f>+IFERROR(INDEX('2. Objetivos y actividades'!$A$9:$D$248,MATCH('5.Presupuesto'!B302,'2. Objetivos y actividades'!$C$9:$C$206,0),MATCH($J$14,'2. Objetivos y actividades'!$A$8:$D$8,0))," ")</f>
        <v xml:space="preserve"> </v>
      </c>
    </row>
    <row r="303" spans="1:1">
      <c r="A303" s="262" t="str">
        <f>+IFERROR(INDEX('2. Objetivos y actividades'!$A$9:$D$248,MATCH('5.Presupuesto'!B303,'2. Objetivos y actividades'!$C$9:$C$206,0),MATCH($J$14,'2. Objetivos y actividades'!$A$8:$D$8,0))," ")</f>
        <v xml:space="preserve"> </v>
      </c>
    </row>
    <row r="304" spans="1:1">
      <c r="A304" s="262" t="str">
        <f>+IFERROR(INDEX('2. Objetivos y actividades'!$A$9:$D$248,MATCH('5.Presupuesto'!B304,'2. Objetivos y actividades'!$C$9:$C$206,0),MATCH($J$14,'2. Objetivos y actividades'!$A$8:$D$8,0))," ")</f>
        <v xml:space="preserve"> </v>
      </c>
    </row>
    <row r="305" spans="1:1">
      <c r="A305" s="262" t="str">
        <f>+IFERROR(INDEX('2. Objetivos y actividades'!$A$9:$D$248,MATCH('5.Presupuesto'!B305,'2. Objetivos y actividades'!$C$9:$C$206,0),MATCH($J$14,'2. Objetivos y actividades'!$A$8:$D$8,0))," ")</f>
        <v xml:space="preserve"> </v>
      </c>
    </row>
    <row r="306" spans="1:1">
      <c r="A306" s="262" t="str">
        <f>+IFERROR(INDEX('2. Objetivos y actividades'!$A$9:$D$248,MATCH('5.Presupuesto'!B306,'2. Objetivos y actividades'!$C$9:$C$206,0),MATCH($J$14,'2. Objetivos y actividades'!$A$8:$D$8,0))," ")</f>
        <v xml:space="preserve"> </v>
      </c>
    </row>
    <row r="307" spans="1:1">
      <c r="A307" s="262" t="str">
        <f>+IFERROR(INDEX('2. Objetivos y actividades'!$A$9:$D$248,MATCH('5.Presupuesto'!B307,'2. Objetivos y actividades'!$C$9:$C$206,0),MATCH($J$14,'2. Objetivos y actividades'!$A$8:$D$8,0))," ")</f>
        <v xml:space="preserve"> </v>
      </c>
    </row>
    <row r="308" spans="1:1">
      <c r="A308" s="262" t="str">
        <f>+IFERROR(INDEX('2. Objetivos y actividades'!$A$9:$D$248,MATCH('5.Presupuesto'!B308,'2. Objetivos y actividades'!$C$9:$C$206,0),MATCH($J$14,'2. Objetivos y actividades'!$A$8:$D$8,0))," ")</f>
        <v xml:space="preserve"> </v>
      </c>
    </row>
    <row r="309" spans="1:1">
      <c r="A309" s="262" t="str">
        <f>+IFERROR(INDEX('2. Objetivos y actividades'!$A$9:$D$248,MATCH('5.Presupuesto'!B309,'2. Objetivos y actividades'!$C$9:$C$206,0),MATCH($J$14,'2. Objetivos y actividades'!$A$8:$D$8,0))," ")</f>
        <v xml:space="preserve"> </v>
      </c>
    </row>
    <row r="310" spans="1:1">
      <c r="A310" s="262" t="str">
        <f>+IFERROR(INDEX('2. Objetivos y actividades'!$A$9:$D$248,MATCH('5.Presupuesto'!B310,'2. Objetivos y actividades'!$C$9:$C$206,0),MATCH($J$14,'2. Objetivos y actividades'!$A$8:$D$8,0))," ")</f>
        <v xml:space="preserve"> </v>
      </c>
    </row>
    <row r="311" spans="1:1">
      <c r="A311" s="262" t="str">
        <f>+IFERROR(INDEX('2. Objetivos y actividades'!$A$9:$D$248,MATCH('5.Presupuesto'!B311,'2. Objetivos y actividades'!$C$9:$C$206,0),MATCH($J$14,'2. Objetivos y actividades'!$A$8:$D$8,0))," ")</f>
        <v xml:space="preserve"> </v>
      </c>
    </row>
    <row r="312" spans="1:1">
      <c r="A312" s="262" t="str">
        <f>+IFERROR(INDEX('2. Objetivos y actividades'!$A$9:$D$248,MATCH('5.Presupuesto'!B312,'2. Objetivos y actividades'!$C$9:$C$206,0),MATCH($J$14,'2. Objetivos y actividades'!$A$8:$D$8,0))," ")</f>
        <v xml:space="preserve"> </v>
      </c>
    </row>
    <row r="313" spans="1:1">
      <c r="A313" s="262" t="str">
        <f>+IFERROR(INDEX('2. Objetivos y actividades'!$A$9:$D$248,MATCH('5.Presupuesto'!B313,'2. Objetivos y actividades'!$C$9:$C$206,0),MATCH($J$14,'2. Objetivos y actividades'!$A$8:$D$8,0))," ")</f>
        <v xml:space="preserve"> </v>
      </c>
    </row>
    <row r="314" spans="1:1">
      <c r="A314" s="262" t="str">
        <f>+IFERROR(INDEX('2. Objetivos y actividades'!$A$9:$D$248,MATCH('5.Presupuesto'!B314,'2. Objetivos y actividades'!$C$9:$C$206,0),MATCH($J$14,'2. Objetivos y actividades'!$A$8:$D$8,0))," ")</f>
        <v xml:space="preserve"> </v>
      </c>
    </row>
    <row r="315" spans="1:1">
      <c r="A315" s="262" t="str">
        <f>+IFERROR(INDEX('2. Objetivos y actividades'!$A$9:$D$248,MATCH('5.Presupuesto'!B315,'2. Objetivos y actividades'!$C$9:$C$206,0),MATCH($J$14,'2. Objetivos y actividades'!$A$8:$D$8,0))," ")</f>
        <v xml:space="preserve"> </v>
      </c>
    </row>
    <row r="316" spans="1:1">
      <c r="A316" s="262" t="str">
        <f>+IFERROR(INDEX('2. Objetivos y actividades'!$A$9:$D$248,MATCH('5.Presupuesto'!B316,'2. Objetivos y actividades'!$C$9:$C$206,0),MATCH($J$14,'2. Objetivos y actividades'!$A$8:$D$8,0))," ")</f>
        <v xml:space="preserve"> </v>
      </c>
    </row>
    <row r="317" spans="1:1">
      <c r="A317" s="262" t="str">
        <f>+IFERROR(INDEX('2. Objetivos y actividades'!$A$9:$D$248,MATCH('5.Presupuesto'!B317,'2. Objetivos y actividades'!$C$9:$C$206,0),MATCH($J$14,'2. Objetivos y actividades'!$A$8:$D$8,0))," ")</f>
        <v xml:space="preserve"> </v>
      </c>
    </row>
    <row r="318" spans="1:1">
      <c r="A318" s="262" t="str">
        <f>+IFERROR(INDEX('2. Objetivos y actividades'!$A$9:$D$248,MATCH('5.Presupuesto'!B318,'2. Objetivos y actividades'!$C$9:$C$206,0),MATCH($J$14,'2. Objetivos y actividades'!$A$8:$D$8,0))," ")</f>
        <v xml:space="preserve"> </v>
      </c>
    </row>
    <row r="319" spans="1:1">
      <c r="A319" s="262" t="str">
        <f>+IFERROR(INDEX('2. Objetivos y actividades'!$A$9:$D$248,MATCH('5.Presupuesto'!B319,'2. Objetivos y actividades'!$C$9:$C$206,0),MATCH($J$14,'2. Objetivos y actividades'!$A$8:$D$8,0))," ")</f>
        <v xml:space="preserve"> </v>
      </c>
    </row>
    <row r="320" spans="1:1">
      <c r="A320" s="262" t="str">
        <f>+IFERROR(INDEX('2. Objetivos y actividades'!$A$9:$D$248,MATCH('5.Presupuesto'!B320,'2. Objetivos y actividades'!$C$9:$C$206,0),MATCH($J$14,'2. Objetivos y actividades'!$A$8:$D$8,0))," ")</f>
        <v xml:space="preserve"> </v>
      </c>
    </row>
    <row r="321" spans="1:1">
      <c r="A321" s="262" t="str">
        <f>+IFERROR(INDEX('2. Objetivos y actividades'!$A$9:$D$248,MATCH('5.Presupuesto'!B321,'2. Objetivos y actividades'!$C$9:$C$206,0),MATCH($J$14,'2. Objetivos y actividades'!$A$8:$D$8,0))," ")</f>
        <v xml:space="preserve"> </v>
      </c>
    </row>
    <row r="322" spans="1:1">
      <c r="A322" s="262" t="str">
        <f>+IFERROR(INDEX('2. Objetivos y actividades'!$A$9:$D$248,MATCH('5.Presupuesto'!B322,'2. Objetivos y actividades'!$C$9:$C$206,0),MATCH($J$14,'2. Objetivos y actividades'!$A$8:$D$8,0))," ")</f>
        <v xml:space="preserve"> </v>
      </c>
    </row>
    <row r="323" spans="1:1">
      <c r="A323" s="262" t="str">
        <f>+IFERROR(INDEX('2. Objetivos y actividades'!$A$9:$D$248,MATCH('5.Presupuesto'!B323,'2. Objetivos y actividades'!$C$9:$C$206,0),MATCH($J$14,'2. Objetivos y actividades'!$A$8:$D$8,0))," ")</f>
        <v xml:space="preserve"> </v>
      </c>
    </row>
    <row r="324" spans="1:1">
      <c r="A324" s="262" t="str">
        <f>+IFERROR(INDEX('2. Objetivos y actividades'!$A$9:$D$248,MATCH('5.Presupuesto'!B324,'2. Objetivos y actividades'!$C$9:$C$206,0),MATCH($J$14,'2. Objetivos y actividades'!$A$8:$D$8,0))," ")</f>
        <v xml:space="preserve"> </v>
      </c>
    </row>
    <row r="325" spans="1:1">
      <c r="A325" s="262" t="str">
        <f>+IFERROR(INDEX('2. Objetivos y actividades'!$A$9:$D$248,MATCH('5.Presupuesto'!B325,'2. Objetivos y actividades'!$C$9:$C$206,0),MATCH($J$14,'2. Objetivos y actividades'!$A$8:$D$8,0))," ")</f>
        <v xml:space="preserve"> </v>
      </c>
    </row>
    <row r="326" spans="1:1">
      <c r="A326" s="262" t="str">
        <f>+IFERROR(INDEX('2. Objetivos y actividades'!$A$9:$D$248,MATCH('5.Presupuesto'!B326,'2. Objetivos y actividades'!$C$9:$C$206,0),MATCH($J$14,'2. Objetivos y actividades'!$A$8:$D$8,0))," ")</f>
        <v xml:space="preserve"> </v>
      </c>
    </row>
    <row r="327" spans="1:1">
      <c r="A327" s="262" t="str">
        <f>+IFERROR(INDEX('2. Objetivos y actividades'!$A$9:$D$248,MATCH('5.Presupuesto'!B327,'2. Objetivos y actividades'!$C$9:$C$206,0),MATCH($J$14,'2. Objetivos y actividades'!$A$8:$D$8,0))," ")</f>
        <v xml:space="preserve"> </v>
      </c>
    </row>
    <row r="328" spans="1:1">
      <c r="A328" s="262" t="str">
        <f>+IFERROR(INDEX('2. Objetivos y actividades'!$A$9:$D$248,MATCH('5.Presupuesto'!B328,'2. Objetivos y actividades'!$C$9:$C$206,0),MATCH($J$14,'2. Objetivos y actividades'!$A$8:$D$8,0))," ")</f>
        <v xml:space="preserve"> </v>
      </c>
    </row>
    <row r="329" spans="1:1">
      <c r="A329" s="262" t="str">
        <f>+IFERROR(INDEX('2. Objetivos y actividades'!$A$9:$D$248,MATCH('5.Presupuesto'!B329,'2. Objetivos y actividades'!$C$9:$C$206,0),MATCH($J$14,'2. Objetivos y actividades'!$A$8:$D$8,0))," ")</f>
        <v xml:space="preserve"> </v>
      </c>
    </row>
    <row r="330" spans="1:1">
      <c r="A330" s="262" t="str">
        <f>+IFERROR(INDEX('2. Objetivos y actividades'!$A$9:$D$248,MATCH('5.Presupuesto'!B330,'2. Objetivos y actividades'!$C$9:$C$206,0),MATCH($J$14,'2. Objetivos y actividades'!$A$8:$D$8,0))," ")</f>
        <v xml:space="preserve"> </v>
      </c>
    </row>
    <row r="331" spans="1:1">
      <c r="A331" s="262" t="str">
        <f>+IFERROR(INDEX('2. Objetivos y actividades'!$A$9:$D$248,MATCH('5.Presupuesto'!B331,'2. Objetivos y actividades'!$C$9:$C$206,0),MATCH($J$14,'2. Objetivos y actividades'!$A$8:$D$8,0))," ")</f>
        <v xml:space="preserve"> </v>
      </c>
    </row>
    <row r="332" spans="1:1">
      <c r="A332" s="262" t="str">
        <f>+IFERROR(INDEX('2. Objetivos y actividades'!$A$9:$D$248,MATCH('5.Presupuesto'!B332,'2. Objetivos y actividades'!$C$9:$C$206,0),MATCH($J$14,'2. Objetivos y actividades'!$A$8:$D$8,0))," ")</f>
        <v xml:space="preserve"> </v>
      </c>
    </row>
    <row r="333" spans="1:1">
      <c r="A333" s="262" t="str">
        <f>+IFERROR(INDEX('2. Objetivos y actividades'!$A$9:$D$248,MATCH('5.Presupuesto'!B333,'2. Objetivos y actividades'!$C$9:$C$206,0),MATCH($J$14,'2. Objetivos y actividades'!$A$8:$D$8,0))," ")</f>
        <v xml:space="preserve"> </v>
      </c>
    </row>
    <row r="334" spans="1:1">
      <c r="A334" s="262" t="str">
        <f>+IFERROR(INDEX('2. Objetivos y actividades'!$A$9:$D$248,MATCH('5.Presupuesto'!B334,'2. Objetivos y actividades'!$C$9:$C$206,0),MATCH($J$14,'2. Objetivos y actividades'!$A$8:$D$8,0))," ")</f>
        <v xml:space="preserve"> </v>
      </c>
    </row>
    <row r="335" spans="1:1">
      <c r="A335" s="262" t="str">
        <f>+IFERROR(INDEX('2. Objetivos y actividades'!$A$9:$D$248,MATCH('5.Presupuesto'!B335,'2. Objetivos y actividades'!$C$9:$C$206,0),MATCH($J$14,'2. Objetivos y actividades'!$A$8:$D$8,0))," ")</f>
        <v xml:space="preserve"> </v>
      </c>
    </row>
    <row r="336" spans="1:1">
      <c r="A336" s="262" t="str">
        <f>+IFERROR(INDEX('2. Objetivos y actividades'!$A$9:$D$248,MATCH('5.Presupuesto'!B336,'2. Objetivos y actividades'!$C$9:$C$206,0),MATCH($J$14,'2. Objetivos y actividades'!$A$8:$D$8,0))," ")</f>
        <v xml:space="preserve"> </v>
      </c>
    </row>
    <row r="337" spans="1:1">
      <c r="A337" s="262" t="str">
        <f>+IFERROR(INDEX('2. Objetivos y actividades'!$A$9:$D$248,MATCH('5.Presupuesto'!B337,'2. Objetivos y actividades'!$C$9:$C$206,0),MATCH($J$14,'2. Objetivos y actividades'!$A$8:$D$8,0))," ")</f>
        <v xml:space="preserve"> </v>
      </c>
    </row>
    <row r="338" spans="1:1">
      <c r="A338" s="262" t="str">
        <f>+IFERROR(INDEX('2. Objetivos y actividades'!$A$9:$D$248,MATCH('5.Presupuesto'!B338,'2. Objetivos y actividades'!$C$9:$C$206,0),MATCH($J$14,'2. Objetivos y actividades'!$A$8:$D$8,0))," ")</f>
        <v xml:space="preserve"> </v>
      </c>
    </row>
    <row r="339" spans="1:1">
      <c r="A339" s="262" t="str">
        <f>+IFERROR(INDEX('2. Objetivos y actividades'!$A$9:$D$248,MATCH('5.Presupuesto'!B339,'2. Objetivos y actividades'!$C$9:$C$206,0),MATCH($J$14,'2. Objetivos y actividades'!$A$8:$D$8,0))," ")</f>
        <v xml:space="preserve"> </v>
      </c>
    </row>
    <row r="340" spans="1:1">
      <c r="A340" s="262" t="str">
        <f>+IFERROR(INDEX('2. Objetivos y actividades'!$A$9:$D$248,MATCH('5.Presupuesto'!B340,'2. Objetivos y actividades'!$C$9:$C$206,0),MATCH($J$14,'2. Objetivos y actividades'!$A$8:$D$8,0))," ")</f>
        <v xml:space="preserve"> </v>
      </c>
    </row>
    <row r="341" spans="1:1">
      <c r="A341" s="262" t="str">
        <f>+IFERROR(INDEX('2. Objetivos y actividades'!$A$9:$D$248,MATCH('5.Presupuesto'!B341,'2. Objetivos y actividades'!$C$9:$C$206,0),MATCH($J$14,'2. Objetivos y actividades'!$A$8:$D$8,0))," ")</f>
        <v xml:space="preserve"> </v>
      </c>
    </row>
    <row r="342" spans="1:1">
      <c r="A342" s="262" t="str">
        <f>+IFERROR(INDEX('2. Objetivos y actividades'!$A$9:$D$248,MATCH('5.Presupuesto'!B342,'2. Objetivos y actividades'!$C$9:$C$206,0),MATCH($J$14,'2. Objetivos y actividades'!$A$8:$D$8,0))," ")</f>
        <v xml:space="preserve"> </v>
      </c>
    </row>
    <row r="343" spans="1:1">
      <c r="A343" s="262" t="str">
        <f>+IFERROR(INDEX('2. Objetivos y actividades'!$A$9:$D$248,MATCH('5.Presupuesto'!B343,'2. Objetivos y actividades'!$C$9:$C$206,0),MATCH($J$14,'2. Objetivos y actividades'!$A$8:$D$8,0))," ")</f>
        <v xml:space="preserve"> </v>
      </c>
    </row>
    <row r="344" spans="1:1">
      <c r="A344" s="262" t="str">
        <f>+IFERROR(INDEX('2. Objetivos y actividades'!$A$9:$D$248,MATCH('5.Presupuesto'!B344,'2. Objetivos y actividades'!$C$9:$C$206,0),MATCH($J$14,'2. Objetivos y actividades'!$A$8:$D$8,0))," ")</f>
        <v xml:space="preserve"> </v>
      </c>
    </row>
    <row r="345" spans="1:1">
      <c r="A345" s="262" t="str">
        <f>+IFERROR(INDEX('2. Objetivos y actividades'!$A$9:$D$248,MATCH('5.Presupuesto'!B345,'2. Objetivos y actividades'!$C$9:$C$206,0),MATCH($J$14,'2. Objetivos y actividades'!$A$8:$D$8,0))," ")</f>
        <v xml:space="preserve"> </v>
      </c>
    </row>
    <row r="346" spans="1:1">
      <c r="A346" s="262" t="str">
        <f>+IFERROR(INDEX('2. Objetivos y actividades'!$A$9:$D$248,MATCH('5.Presupuesto'!B346,'2. Objetivos y actividades'!$C$9:$C$206,0),MATCH($J$14,'2. Objetivos y actividades'!$A$8:$D$8,0))," ")</f>
        <v xml:space="preserve"> </v>
      </c>
    </row>
    <row r="347" spans="1:1">
      <c r="A347" s="262" t="str">
        <f>+IFERROR(INDEX('2. Objetivos y actividades'!$A$9:$D$248,MATCH('5.Presupuesto'!B347,'2. Objetivos y actividades'!$C$9:$C$206,0),MATCH($J$14,'2. Objetivos y actividades'!$A$8:$D$8,0))," ")</f>
        <v xml:space="preserve"> </v>
      </c>
    </row>
    <row r="348" spans="1:1">
      <c r="A348" s="262" t="str">
        <f>+IFERROR(INDEX('2. Objetivos y actividades'!$A$9:$D$248,MATCH('5.Presupuesto'!B348,'2. Objetivos y actividades'!$C$9:$C$206,0),MATCH($J$14,'2. Objetivos y actividades'!$A$8:$D$8,0))," ")</f>
        <v xml:space="preserve"> </v>
      </c>
    </row>
    <row r="349" spans="1:1">
      <c r="A349" s="262" t="str">
        <f>+IFERROR(INDEX('2. Objetivos y actividades'!$A$9:$D$248,MATCH('5.Presupuesto'!B349,'2. Objetivos y actividades'!$C$9:$C$206,0),MATCH($J$14,'2. Objetivos y actividades'!$A$8:$D$8,0))," ")</f>
        <v xml:space="preserve"> </v>
      </c>
    </row>
    <row r="350" spans="1:1">
      <c r="A350" s="262" t="str">
        <f>+IFERROR(INDEX('2. Objetivos y actividades'!$A$9:$D$248,MATCH('5.Presupuesto'!B350,'2. Objetivos y actividades'!$C$9:$C$206,0),MATCH($J$14,'2. Objetivos y actividades'!$A$8:$D$8,0))," ")</f>
        <v xml:space="preserve"> </v>
      </c>
    </row>
    <row r="351" spans="1:1">
      <c r="A351" s="262" t="str">
        <f>+IFERROR(INDEX('2. Objetivos y actividades'!$A$9:$D$248,MATCH('5.Presupuesto'!B351,'2. Objetivos y actividades'!$C$9:$C$206,0),MATCH($J$14,'2. Objetivos y actividades'!$A$8:$D$8,0))," ")</f>
        <v xml:space="preserve"> </v>
      </c>
    </row>
    <row r="352" spans="1:1">
      <c r="A352" s="262" t="str">
        <f>+IFERROR(INDEX('2. Objetivos y actividades'!$A$9:$D$248,MATCH('5.Presupuesto'!B352,'2. Objetivos y actividades'!$C$9:$C$206,0),MATCH($J$14,'2. Objetivos y actividades'!$A$8:$D$8,0))," ")</f>
        <v xml:space="preserve"> </v>
      </c>
    </row>
    <row r="353" spans="1:1">
      <c r="A353" s="262" t="str">
        <f>+IFERROR(INDEX('2. Objetivos y actividades'!$A$9:$D$248,MATCH('5.Presupuesto'!B353,'2. Objetivos y actividades'!$C$9:$C$206,0),MATCH($J$14,'2. Objetivos y actividades'!$A$8:$D$8,0))," ")</f>
        <v xml:space="preserve"> </v>
      </c>
    </row>
    <row r="354" spans="1:1">
      <c r="A354" s="262" t="str">
        <f>+IFERROR(INDEX('2. Objetivos y actividades'!$A$9:$D$248,MATCH('5.Presupuesto'!B354,'2. Objetivos y actividades'!$C$9:$C$206,0),MATCH($J$14,'2. Objetivos y actividades'!$A$8:$D$8,0))," ")</f>
        <v xml:space="preserve"> </v>
      </c>
    </row>
    <row r="355" spans="1:1">
      <c r="A355" s="262" t="str">
        <f>+IFERROR(INDEX('2. Objetivos y actividades'!$A$9:$D$248,MATCH('5.Presupuesto'!B355,'2. Objetivos y actividades'!$C$9:$C$206,0),MATCH($J$14,'2. Objetivos y actividades'!$A$8:$D$8,0))," ")</f>
        <v xml:space="preserve"> </v>
      </c>
    </row>
    <row r="356" spans="1:1">
      <c r="A356" s="262" t="str">
        <f>+IFERROR(INDEX('2. Objetivos y actividades'!$A$9:$D$248,MATCH('5.Presupuesto'!B356,'2. Objetivos y actividades'!$C$9:$C$206,0),MATCH($J$14,'2. Objetivos y actividades'!$A$8:$D$8,0))," ")</f>
        <v xml:space="preserve"> </v>
      </c>
    </row>
    <row r="357" spans="1:1">
      <c r="A357" s="262" t="str">
        <f>+IFERROR(INDEX('2. Objetivos y actividades'!$A$9:$D$248,MATCH('5.Presupuesto'!B357,'2. Objetivos y actividades'!$C$9:$C$206,0),MATCH($J$14,'2. Objetivos y actividades'!$A$8:$D$8,0))," ")</f>
        <v xml:space="preserve"> </v>
      </c>
    </row>
    <row r="358" spans="1:1">
      <c r="A358" s="262" t="str">
        <f>+IFERROR(INDEX('2. Objetivos y actividades'!$A$9:$D$248,MATCH('5.Presupuesto'!B358,'2. Objetivos y actividades'!$C$9:$C$206,0),MATCH($J$14,'2. Objetivos y actividades'!$A$8:$D$8,0))," ")</f>
        <v xml:space="preserve"> </v>
      </c>
    </row>
    <row r="359" spans="1:1">
      <c r="A359" s="262" t="str">
        <f>+IFERROR(INDEX('2. Objetivos y actividades'!$A$9:$D$248,MATCH('5.Presupuesto'!B359,'2. Objetivos y actividades'!$C$9:$C$206,0),MATCH($J$14,'2. Objetivos y actividades'!$A$8:$D$8,0))," ")</f>
        <v xml:space="preserve"> </v>
      </c>
    </row>
    <row r="360" spans="1:1">
      <c r="A360" s="262" t="str">
        <f>+IFERROR(INDEX('2. Objetivos y actividades'!$A$9:$D$248,MATCH('5.Presupuesto'!B360,'2. Objetivos y actividades'!$C$9:$C$206,0),MATCH($J$14,'2. Objetivos y actividades'!$A$8:$D$8,0))," ")</f>
        <v xml:space="preserve"> </v>
      </c>
    </row>
    <row r="361" spans="1:1">
      <c r="A361" s="262" t="str">
        <f>+IFERROR(INDEX('2. Objetivos y actividades'!$A$9:$D$248,MATCH('5.Presupuesto'!B361,'2. Objetivos y actividades'!$C$9:$C$206,0),MATCH($J$14,'2. Objetivos y actividades'!$A$8:$D$8,0))," ")</f>
        <v xml:space="preserve"> </v>
      </c>
    </row>
    <row r="362" spans="1:1">
      <c r="A362" s="262" t="str">
        <f>+IFERROR(INDEX('2. Objetivos y actividades'!$A$9:$D$248,MATCH('5.Presupuesto'!B362,'2. Objetivos y actividades'!$C$9:$C$206,0),MATCH($J$14,'2. Objetivos y actividades'!$A$8:$D$8,0))," ")</f>
        <v xml:space="preserve"> </v>
      </c>
    </row>
    <row r="363" spans="1:1">
      <c r="A363" s="262" t="str">
        <f>+IFERROR(INDEX('2. Objetivos y actividades'!$A$9:$D$248,MATCH('5.Presupuesto'!B363,'2. Objetivos y actividades'!$C$9:$C$206,0),MATCH($J$14,'2. Objetivos y actividades'!$A$8:$D$8,0))," ")</f>
        <v xml:space="preserve"> </v>
      </c>
    </row>
    <row r="364" spans="1:1">
      <c r="A364" s="262" t="str">
        <f>+IFERROR(INDEX('2. Objetivos y actividades'!$A$9:$D$248,MATCH('5.Presupuesto'!B364,'2. Objetivos y actividades'!$C$9:$C$206,0),MATCH($J$14,'2. Objetivos y actividades'!$A$8:$D$8,0))," ")</f>
        <v xml:space="preserve"> </v>
      </c>
    </row>
    <row r="365" spans="1:1">
      <c r="A365" s="262" t="str">
        <f>+IFERROR(INDEX('2. Objetivos y actividades'!$A$9:$D$248,MATCH('5.Presupuesto'!B365,'2. Objetivos y actividades'!$C$9:$C$206,0),MATCH($J$14,'2. Objetivos y actividades'!$A$8:$D$8,0))," ")</f>
        <v xml:space="preserve"> </v>
      </c>
    </row>
    <row r="366" spans="1:1">
      <c r="A366" s="262" t="str">
        <f>+IFERROR(INDEX('2. Objetivos y actividades'!$A$9:$D$248,MATCH('5.Presupuesto'!B366,'2. Objetivos y actividades'!$C$9:$C$206,0),MATCH($J$14,'2. Objetivos y actividades'!$A$8:$D$8,0))," ")</f>
        <v xml:space="preserve"> </v>
      </c>
    </row>
    <row r="367" spans="1:1">
      <c r="A367" s="262" t="str">
        <f>+IFERROR(INDEX('2. Objetivos y actividades'!$A$9:$D$248,MATCH('5.Presupuesto'!B367,'2. Objetivos y actividades'!$C$9:$C$206,0),MATCH($J$14,'2. Objetivos y actividades'!$A$8:$D$8,0))," ")</f>
        <v xml:space="preserve"> </v>
      </c>
    </row>
    <row r="368" spans="1:1">
      <c r="A368" s="262" t="str">
        <f>+IFERROR(INDEX('2. Objetivos y actividades'!$A$9:$D$248,MATCH('5.Presupuesto'!B368,'2. Objetivos y actividades'!$C$9:$C$206,0),MATCH($J$14,'2. Objetivos y actividades'!$A$8:$D$8,0))," ")</f>
        <v xml:space="preserve"> </v>
      </c>
    </row>
    <row r="369" spans="1:1">
      <c r="A369" s="262" t="str">
        <f>+IFERROR(INDEX('2. Objetivos y actividades'!$A$9:$D$248,MATCH('5.Presupuesto'!B369,'2. Objetivos y actividades'!$C$9:$C$206,0),MATCH($J$14,'2. Objetivos y actividades'!$A$8:$D$8,0))," ")</f>
        <v xml:space="preserve"> </v>
      </c>
    </row>
    <row r="370" spans="1:1">
      <c r="A370" s="262" t="str">
        <f>+IFERROR(INDEX('2. Objetivos y actividades'!$A$9:$D$248,MATCH('5.Presupuesto'!B370,'2. Objetivos y actividades'!$C$9:$C$206,0),MATCH($J$14,'2. Objetivos y actividades'!$A$8:$D$8,0))," ")</f>
        <v xml:space="preserve"> </v>
      </c>
    </row>
    <row r="371" spans="1:1">
      <c r="A371" s="262" t="str">
        <f>+IFERROR(INDEX('2. Objetivos y actividades'!$A$9:$D$248,MATCH('5.Presupuesto'!B371,'2. Objetivos y actividades'!$C$9:$C$206,0),MATCH($J$14,'2. Objetivos y actividades'!$A$8:$D$8,0))," ")</f>
        <v xml:space="preserve"> </v>
      </c>
    </row>
    <row r="372" spans="1:1">
      <c r="A372" s="262" t="str">
        <f>+IFERROR(INDEX('2. Objetivos y actividades'!$A$9:$D$248,MATCH('5.Presupuesto'!B372,'2. Objetivos y actividades'!$C$9:$C$206,0),MATCH($J$14,'2. Objetivos y actividades'!$A$8:$D$8,0))," ")</f>
        <v xml:space="preserve"> </v>
      </c>
    </row>
    <row r="373" spans="1:1">
      <c r="A373" s="262" t="str">
        <f>+IFERROR(INDEX('2. Objetivos y actividades'!$A$9:$D$248,MATCH('5.Presupuesto'!B373,'2. Objetivos y actividades'!$C$9:$C$206,0),MATCH($J$14,'2. Objetivos y actividades'!$A$8:$D$8,0))," ")</f>
        <v xml:space="preserve"> </v>
      </c>
    </row>
    <row r="374" spans="1:1">
      <c r="A374" s="262" t="str">
        <f>+IFERROR(INDEX('2. Objetivos y actividades'!$A$9:$D$248,MATCH('5.Presupuesto'!B374,'2. Objetivos y actividades'!$C$9:$C$206,0),MATCH($J$14,'2. Objetivos y actividades'!$A$8:$D$8,0))," ")</f>
        <v xml:space="preserve"> </v>
      </c>
    </row>
    <row r="375" spans="1:1">
      <c r="A375" s="262" t="str">
        <f>+IFERROR(INDEX('2. Objetivos y actividades'!$A$9:$D$248,MATCH('5.Presupuesto'!B375,'2. Objetivos y actividades'!$C$9:$C$206,0),MATCH($J$14,'2. Objetivos y actividades'!$A$8:$D$8,0))," ")</f>
        <v xml:space="preserve"> </v>
      </c>
    </row>
    <row r="376" spans="1:1">
      <c r="A376" s="262" t="str">
        <f>+IFERROR(INDEX('2. Objetivos y actividades'!$A$9:$D$248,MATCH('5.Presupuesto'!B376,'2. Objetivos y actividades'!$C$9:$C$206,0),MATCH($J$14,'2. Objetivos y actividades'!$A$8:$D$8,0))," ")</f>
        <v xml:space="preserve"> </v>
      </c>
    </row>
    <row r="377" spans="1:1">
      <c r="A377" s="262" t="str">
        <f>+IFERROR(INDEX('2. Objetivos y actividades'!$A$9:$D$248,MATCH('5.Presupuesto'!B377,'2. Objetivos y actividades'!$C$9:$C$206,0),MATCH($J$14,'2. Objetivos y actividades'!$A$8:$D$8,0))," ")</f>
        <v xml:space="preserve"> </v>
      </c>
    </row>
    <row r="378" spans="1:1">
      <c r="A378" s="262" t="str">
        <f>+IFERROR(INDEX('2. Objetivos y actividades'!$A$9:$D$248,MATCH('5.Presupuesto'!B378,'2. Objetivos y actividades'!$C$9:$C$206,0),MATCH($J$14,'2. Objetivos y actividades'!$A$8:$D$8,0))," ")</f>
        <v xml:space="preserve"> </v>
      </c>
    </row>
    <row r="379" spans="1:1">
      <c r="A379" s="262" t="str">
        <f>+IFERROR(INDEX('2. Objetivos y actividades'!$A$9:$D$248,MATCH('5.Presupuesto'!B379,'2. Objetivos y actividades'!$C$9:$C$206,0),MATCH($J$14,'2. Objetivos y actividades'!$A$8:$D$8,0))," ")</f>
        <v xml:space="preserve"> </v>
      </c>
    </row>
    <row r="380" spans="1:1">
      <c r="A380" s="262" t="str">
        <f>+IFERROR(INDEX('2. Objetivos y actividades'!$A$9:$D$248,MATCH('5.Presupuesto'!B380,'2. Objetivos y actividades'!$C$9:$C$206,0),MATCH($J$14,'2. Objetivos y actividades'!$A$8:$D$8,0))," ")</f>
        <v xml:space="preserve"> </v>
      </c>
    </row>
    <row r="381" spans="1:1">
      <c r="A381" s="262" t="str">
        <f>+IFERROR(INDEX('2. Objetivos y actividades'!$A$9:$D$248,MATCH('5.Presupuesto'!B381,'2. Objetivos y actividades'!$C$9:$C$206,0),MATCH($J$14,'2. Objetivos y actividades'!$A$8:$D$8,0))," ")</f>
        <v xml:space="preserve"> </v>
      </c>
    </row>
    <row r="382" spans="1:1">
      <c r="A382" s="262" t="str">
        <f>+IFERROR(INDEX('2. Objetivos y actividades'!$A$9:$D$248,MATCH('5.Presupuesto'!B382,'2. Objetivos y actividades'!$C$9:$C$206,0),MATCH($J$14,'2. Objetivos y actividades'!$A$8:$D$8,0))," ")</f>
        <v xml:space="preserve"> </v>
      </c>
    </row>
    <row r="383" spans="1:1">
      <c r="A383" s="262" t="str">
        <f>+IFERROR(INDEX('2. Objetivos y actividades'!$A$9:$D$248,MATCH('5.Presupuesto'!B383,'2. Objetivos y actividades'!$C$9:$C$206,0),MATCH($J$14,'2. Objetivos y actividades'!$A$8:$D$8,0))," ")</f>
        <v xml:space="preserve"> </v>
      </c>
    </row>
    <row r="384" spans="1:1">
      <c r="A384" s="262" t="str">
        <f>+IFERROR(INDEX('2. Objetivos y actividades'!$A$9:$D$248,MATCH('5.Presupuesto'!B384,'2. Objetivos y actividades'!$C$9:$C$206,0),MATCH($J$14,'2. Objetivos y actividades'!$A$8:$D$8,0))," ")</f>
        <v xml:space="preserve"> </v>
      </c>
    </row>
    <row r="385" spans="1:1">
      <c r="A385" s="262" t="str">
        <f>+IFERROR(INDEX('2. Objetivos y actividades'!$A$9:$D$248,MATCH('5.Presupuesto'!B385,'2. Objetivos y actividades'!$C$9:$C$206,0),MATCH($J$14,'2. Objetivos y actividades'!$A$8:$D$8,0))," ")</f>
        <v xml:space="preserve"> </v>
      </c>
    </row>
    <row r="386" spans="1:1">
      <c r="A386" s="262" t="str">
        <f>+IFERROR(INDEX('2. Objetivos y actividades'!$A$9:$D$248,MATCH('5.Presupuesto'!B386,'2. Objetivos y actividades'!$C$9:$C$206,0),MATCH($J$14,'2. Objetivos y actividades'!$A$8:$D$8,0))," ")</f>
        <v xml:space="preserve"> </v>
      </c>
    </row>
    <row r="387" spans="1:1">
      <c r="A387" s="262" t="str">
        <f>+IFERROR(INDEX('2. Objetivos y actividades'!$A$9:$D$248,MATCH('5.Presupuesto'!B387,'2. Objetivos y actividades'!$C$9:$C$206,0),MATCH($J$14,'2. Objetivos y actividades'!$A$8:$D$8,0))," ")</f>
        <v xml:space="preserve"> </v>
      </c>
    </row>
    <row r="388" spans="1:1">
      <c r="A388" s="262" t="str">
        <f>+IFERROR(INDEX('2. Objetivos y actividades'!$A$9:$D$248,MATCH('5.Presupuesto'!B388,'2. Objetivos y actividades'!$C$9:$C$206,0),MATCH($J$14,'2. Objetivos y actividades'!$A$8:$D$8,0))," ")</f>
        <v xml:space="preserve"> </v>
      </c>
    </row>
    <row r="389" spans="1:1">
      <c r="A389" s="262" t="str">
        <f>+IFERROR(INDEX('2. Objetivos y actividades'!$A$9:$D$248,MATCH('5.Presupuesto'!B389,'2. Objetivos y actividades'!$C$9:$C$206,0),MATCH($J$14,'2. Objetivos y actividades'!$A$8:$D$8,0))," ")</f>
        <v xml:space="preserve"> </v>
      </c>
    </row>
    <row r="390" spans="1:1">
      <c r="A390" s="262" t="str">
        <f>+IFERROR(INDEX('2. Objetivos y actividades'!$A$9:$D$248,MATCH('5.Presupuesto'!B390,'2. Objetivos y actividades'!$C$9:$C$206,0),MATCH($J$14,'2. Objetivos y actividades'!$A$8:$D$8,0))," ")</f>
        <v xml:space="preserve"> </v>
      </c>
    </row>
    <row r="391" spans="1:1">
      <c r="A391" s="262" t="str">
        <f>+IFERROR(INDEX('2. Objetivos y actividades'!$A$9:$D$248,MATCH('5.Presupuesto'!B391,'2. Objetivos y actividades'!$C$9:$C$206,0),MATCH($J$14,'2. Objetivos y actividades'!$A$8:$D$8,0))," ")</f>
        <v xml:space="preserve"> </v>
      </c>
    </row>
    <row r="392" spans="1:1">
      <c r="A392" s="262" t="str">
        <f>+IFERROR(INDEX('2. Objetivos y actividades'!$A$9:$D$248,MATCH('5.Presupuesto'!B392,'2. Objetivos y actividades'!$C$9:$C$206,0),MATCH($J$14,'2. Objetivos y actividades'!$A$8:$D$8,0))," ")</f>
        <v xml:space="preserve"> </v>
      </c>
    </row>
    <row r="393" spans="1:1">
      <c r="A393" s="262" t="str">
        <f>+IFERROR(INDEX('2. Objetivos y actividades'!$A$9:$D$248,MATCH('5.Presupuesto'!B393,'2. Objetivos y actividades'!$C$9:$C$206,0),MATCH($J$14,'2. Objetivos y actividades'!$A$8:$D$8,0))," ")</f>
        <v xml:space="preserve"> </v>
      </c>
    </row>
    <row r="394" spans="1:1">
      <c r="A394" s="262" t="str">
        <f>+IFERROR(INDEX('2. Objetivos y actividades'!$A$9:$D$248,MATCH('5.Presupuesto'!B394,'2. Objetivos y actividades'!$C$9:$C$206,0),MATCH($J$14,'2. Objetivos y actividades'!$A$8:$D$8,0))," ")</f>
        <v xml:space="preserve"> </v>
      </c>
    </row>
    <row r="395" spans="1:1">
      <c r="A395" s="262" t="str">
        <f>+IFERROR(INDEX('2. Objetivos y actividades'!$A$9:$D$248,MATCH('5.Presupuesto'!B395,'2. Objetivos y actividades'!$C$9:$C$206,0),MATCH($J$14,'2. Objetivos y actividades'!$A$8:$D$8,0))," ")</f>
        <v xml:space="preserve"> </v>
      </c>
    </row>
    <row r="396" spans="1:1">
      <c r="A396" s="262" t="str">
        <f>+IFERROR(INDEX('2. Objetivos y actividades'!$A$9:$D$248,MATCH('5.Presupuesto'!B396,'2. Objetivos y actividades'!$C$9:$C$206,0),MATCH($J$14,'2. Objetivos y actividades'!$A$8:$D$8,0))," ")</f>
        <v xml:space="preserve"> </v>
      </c>
    </row>
    <row r="397" spans="1:1">
      <c r="A397" s="262" t="str">
        <f>+IFERROR(INDEX('2. Objetivos y actividades'!$A$9:$D$248,MATCH('5.Presupuesto'!B397,'2. Objetivos y actividades'!$C$9:$C$206,0),MATCH($J$14,'2. Objetivos y actividades'!$A$8:$D$8,0))," ")</f>
        <v xml:space="preserve"> </v>
      </c>
    </row>
    <row r="398" spans="1:1">
      <c r="A398" s="262" t="str">
        <f>+IFERROR(INDEX('2. Objetivos y actividades'!$A$9:$D$248,MATCH('5.Presupuesto'!B398,'2. Objetivos y actividades'!$C$9:$C$206,0),MATCH($J$14,'2. Objetivos y actividades'!$A$8:$D$8,0))," ")</f>
        <v xml:space="preserve"> </v>
      </c>
    </row>
    <row r="399" spans="1:1">
      <c r="A399" s="262" t="str">
        <f>+IFERROR(INDEX('2. Objetivos y actividades'!$A$9:$D$248,MATCH('5.Presupuesto'!B399,'2. Objetivos y actividades'!$C$9:$C$206,0),MATCH($J$14,'2. Objetivos y actividades'!$A$8:$D$8,0))," ")</f>
        <v xml:space="preserve"> </v>
      </c>
    </row>
    <row r="400" spans="1:1">
      <c r="A400" s="262" t="str">
        <f>+IFERROR(INDEX('2. Objetivos y actividades'!$A$9:$D$248,MATCH('5.Presupuesto'!B400,'2. Objetivos y actividades'!$C$9:$C$206,0),MATCH($J$14,'2. Objetivos y actividades'!$A$8:$D$8,0))," ")</f>
        <v xml:space="preserve"> </v>
      </c>
    </row>
    <row r="401" spans="1:1">
      <c r="A401" s="262" t="str">
        <f>+IFERROR(INDEX('2. Objetivos y actividades'!$A$9:$D$248,MATCH('5.Presupuesto'!B401,'2. Objetivos y actividades'!$C$9:$C$206,0),MATCH($J$14,'2. Objetivos y actividades'!$A$8:$D$8,0))," ")</f>
        <v xml:space="preserve"> </v>
      </c>
    </row>
    <row r="402" spans="1:1">
      <c r="A402" s="262" t="str">
        <f>+IFERROR(INDEX('2. Objetivos y actividades'!$A$9:$D$248,MATCH('5.Presupuesto'!B402,'2. Objetivos y actividades'!$C$9:$C$206,0),MATCH($J$14,'2. Objetivos y actividades'!$A$8:$D$8,0))," ")</f>
        <v xml:space="preserve"> </v>
      </c>
    </row>
    <row r="403" spans="1:1">
      <c r="A403" s="262" t="str">
        <f>+IFERROR(INDEX('2. Objetivos y actividades'!$A$9:$D$248,MATCH('5.Presupuesto'!B403,'2. Objetivos y actividades'!$C$9:$C$206,0),MATCH($J$14,'2. Objetivos y actividades'!$A$8:$D$8,0))," ")</f>
        <v xml:space="preserve"> </v>
      </c>
    </row>
    <row r="404" spans="1:1">
      <c r="A404" s="262" t="str">
        <f>+IFERROR(INDEX('2. Objetivos y actividades'!$A$9:$D$248,MATCH('5.Presupuesto'!B404,'2. Objetivos y actividades'!$C$9:$C$206,0),MATCH($J$14,'2. Objetivos y actividades'!$A$8:$D$8,0))," ")</f>
        <v xml:space="preserve"> </v>
      </c>
    </row>
    <row r="405" spans="1:1">
      <c r="A405" s="262" t="str">
        <f>+IFERROR(INDEX('2. Objetivos y actividades'!$A$9:$D$248,MATCH('5.Presupuesto'!B405,'2. Objetivos y actividades'!$C$9:$C$206,0),MATCH($J$14,'2. Objetivos y actividades'!$A$8:$D$8,0))," ")</f>
        <v xml:space="preserve"> </v>
      </c>
    </row>
    <row r="406" spans="1:1">
      <c r="A406" s="262" t="str">
        <f>+IFERROR(INDEX('2. Objetivos y actividades'!$A$9:$D$248,MATCH('5.Presupuesto'!B406,'2. Objetivos y actividades'!$C$9:$C$206,0),MATCH($J$14,'2. Objetivos y actividades'!$A$8:$D$8,0))," ")</f>
        <v xml:space="preserve"> </v>
      </c>
    </row>
    <row r="407" spans="1:1">
      <c r="A407" s="262" t="str">
        <f>+IFERROR(INDEX('2. Objetivos y actividades'!$A$9:$D$248,MATCH('5.Presupuesto'!B407,'2. Objetivos y actividades'!$C$9:$C$206,0),MATCH($J$14,'2. Objetivos y actividades'!$A$8:$D$8,0))," ")</f>
        <v xml:space="preserve"> </v>
      </c>
    </row>
    <row r="408" spans="1:1">
      <c r="A408" s="262" t="str">
        <f>+IFERROR(INDEX('2. Objetivos y actividades'!$A$9:$D$248,MATCH('5.Presupuesto'!B408,'2. Objetivos y actividades'!$C$9:$C$206,0),MATCH($J$14,'2. Objetivos y actividades'!$A$8:$D$8,0))," ")</f>
        <v xml:space="preserve"> </v>
      </c>
    </row>
    <row r="409" spans="1:1">
      <c r="A409" s="262" t="str">
        <f>+IFERROR(INDEX('2. Objetivos y actividades'!$A$9:$D$248,MATCH('5.Presupuesto'!B409,'2. Objetivos y actividades'!$C$9:$C$206,0),MATCH($J$14,'2. Objetivos y actividades'!$A$8:$D$8,0))," ")</f>
        <v xml:space="preserve"> </v>
      </c>
    </row>
    <row r="410" spans="1:1">
      <c r="A410" s="262" t="str">
        <f>+IFERROR(INDEX('2. Objetivos y actividades'!$A$9:$D$248,MATCH('5.Presupuesto'!B410,'2. Objetivos y actividades'!$C$9:$C$206,0),MATCH($J$14,'2. Objetivos y actividades'!$A$8:$D$8,0))," ")</f>
        <v xml:space="preserve"> </v>
      </c>
    </row>
    <row r="411" spans="1:1">
      <c r="A411" s="262" t="str">
        <f>+IFERROR(INDEX('2. Objetivos y actividades'!$A$9:$D$248,MATCH('5.Presupuesto'!B411,'2. Objetivos y actividades'!$C$9:$C$206,0),MATCH($J$14,'2. Objetivos y actividades'!$A$8:$D$8,0))," ")</f>
        <v xml:space="preserve"> </v>
      </c>
    </row>
    <row r="412" spans="1:1">
      <c r="A412" s="262" t="str">
        <f>+IFERROR(INDEX('2. Objetivos y actividades'!$A$9:$D$248,MATCH('5.Presupuesto'!B412,'2. Objetivos y actividades'!$C$9:$C$206,0),MATCH($J$14,'2. Objetivos y actividades'!$A$8:$D$8,0))," ")</f>
        <v xml:space="preserve"> </v>
      </c>
    </row>
    <row r="413" spans="1:1">
      <c r="A413" s="262" t="str">
        <f>+IFERROR(INDEX('2. Objetivos y actividades'!$A$9:$D$248,MATCH('5.Presupuesto'!B413,'2. Objetivos y actividades'!$C$9:$C$206,0),MATCH($J$14,'2. Objetivos y actividades'!$A$8:$D$8,0))," ")</f>
        <v xml:space="preserve"> </v>
      </c>
    </row>
    <row r="414" spans="1:1">
      <c r="A414" s="262" t="str">
        <f>+IFERROR(INDEX('2. Objetivos y actividades'!$A$9:$D$248,MATCH('5.Presupuesto'!B414,'2. Objetivos y actividades'!$C$9:$C$206,0),MATCH($J$14,'2. Objetivos y actividades'!$A$8:$D$8,0))," ")</f>
        <v xml:space="preserve"> </v>
      </c>
    </row>
    <row r="415" spans="1:1">
      <c r="A415" s="262" t="str">
        <f>+IFERROR(INDEX('2. Objetivos y actividades'!$A$9:$D$248,MATCH('5.Presupuesto'!B415,'2. Objetivos y actividades'!$C$9:$C$206,0),MATCH($J$14,'2. Objetivos y actividades'!$A$8:$D$8,0))," ")</f>
        <v xml:space="preserve"> </v>
      </c>
    </row>
    <row r="416" spans="1:1">
      <c r="A416" s="262" t="str">
        <f>+IFERROR(INDEX('2. Objetivos y actividades'!$A$9:$D$248,MATCH('5.Presupuesto'!B416,'2. Objetivos y actividades'!$C$9:$C$206,0),MATCH($J$14,'2. Objetivos y actividades'!$A$8:$D$8,0))," ")</f>
        <v xml:space="preserve"> </v>
      </c>
    </row>
    <row r="417" spans="1:1">
      <c r="A417" s="262" t="str">
        <f>+IFERROR(INDEX('2. Objetivos y actividades'!$A$9:$D$248,MATCH('5.Presupuesto'!B417,'2. Objetivos y actividades'!$C$9:$C$206,0),MATCH($J$14,'2. Objetivos y actividades'!$A$8:$D$8,0))," ")</f>
        <v xml:space="preserve"> </v>
      </c>
    </row>
    <row r="418" spans="1:1">
      <c r="A418" s="262" t="str">
        <f>+IFERROR(INDEX('2. Objetivos y actividades'!$A$9:$D$248,MATCH('5.Presupuesto'!B418,'2. Objetivos y actividades'!$C$9:$C$206,0),MATCH($J$14,'2. Objetivos y actividades'!$A$8:$D$8,0))," ")</f>
        <v xml:space="preserve"> </v>
      </c>
    </row>
    <row r="419" spans="1:1">
      <c r="A419" s="262" t="str">
        <f>+IFERROR(INDEX('2. Objetivos y actividades'!$A$9:$D$248,MATCH('5.Presupuesto'!B419,'2. Objetivos y actividades'!$C$9:$C$206,0),MATCH($J$14,'2. Objetivos y actividades'!$A$8:$D$8,0))," ")</f>
        <v xml:space="preserve"> </v>
      </c>
    </row>
    <row r="420" spans="1:1">
      <c r="A420" s="262" t="str">
        <f>+IFERROR(INDEX('2. Objetivos y actividades'!$A$9:$D$248,MATCH('5.Presupuesto'!B420,'2. Objetivos y actividades'!$C$9:$C$206,0),MATCH($J$14,'2. Objetivos y actividades'!$A$8:$D$8,0))," ")</f>
        <v xml:space="preserve"> </v>
      </c>
    </row>
    <row r="421" spans="1:1">
      <c r="A421" s="262" t="str">
        <f>+IFERROR(INDEX('2. Objetivos y actividades'!$A$9:$D$248,MATCH('5.Presupuesto'!B421,'2. Objetivos y actividades'!$C$9:$C$206,0),MATCH($J$14,'2. Objetivos y actividades'!$A$8:$D$8,0))," ")</f>
        <v xml:space="preserve"> </v>
      </c>
    </row>
    <row r="422" spans="1:1">
      <c r="A422" s="262" t="str">
        <f>+IFERROR(INDEX('2. Objetivos y actividades'!$A$9:$D$248,MATCH('5.Presupuesto'!B422,'2. Objetivos y actividades'!$C$9:$C$206,0),MATCH($J$14,'2. Objetivos y actividades'!$A$8:$D$8,0))," ")</f>
        <v xml:space="preserve"> </v>
      </c>
    </row>
    <row r="423" spans="1:1">
      <c r="A423" s="262" t="str">
        <f>+IFERROR(INDEX('2. Objetivos y actividades'!$A$9:$D$248,MATCH('5.Presupuesto'!B423,'2. Objetivos y actividades'!$C$9:$C$206,0),MATCH($J$14,'2. Objetivos y actividades'!$A$8:$D$8,0))," ")</f>
        <v xml:space="preserve"> </v>
      </c>
    </row>
    <row r="424" spans="1:1">
      <c r="A424" s="262" t="str">
        <f>+IFERROR(INDEX('2. Objetivos y actividades'!$A$9:$D$248,MATCH('5.Presupuesto'!B424,'2. Objetivos y actividades'!$C$9:$C$206,0),MATCH($J$14,'2. Objetivos y actividades'!$A$8:$D$8,0))," ")</f>
        <v xml:space="preserve"> </v>
      </c>
    </row>
    <row r="425" spans="1:1">
      <c r="A425" s="262" t="str">
        <f>+IFERROR(INDEX('2. Objetivos y actividades'!$A$9:$D$248,MATCH('5.Presupuesto'!B425,'2. Objetivos y actividades'!$C$9:$C$206,0),MATCH($J$14,'2. Objetivos y actividades'!$A$8:$D$8,0))," ")</f>
        <v xml:space="preserve"> </v>
      </c>
    </row>
    <row r="426" spans="1:1">
      <c r="A426" s="262" t="str">
        <f>+IFERROR(INDEX('2. Objetivos y actividades'!$A$9:$D$248,MATCH('5.Presupuesto'!B426,'2. Objetivos y actividades'!$C$9:$C$206,0),MATCH($J$14,'2. Objetivos y actividades'!$A$8:$D$8,0))," ")</f>
        <v xml:space="preserve"> </v>
      </c>
    </row>
    <row r="427" spans="1:1">
      <c r="A427" s="262" t="str">
        <f>+IFERROR(INDEX('2. Objetivos y actividades'!$A$9:$D$248,MATCH('5.Presupuesto'!B427,'2. Objetivos y actividades'!$C$9:$C$206,0),MATCH($J$14,'2. Objetivos y actividades'!$A$8:$D$8,0))," ")</f>
        <v xml:space="preserve"> </v>
      </c>
    </row>
    <row r="428" spans="1:1">
      <c r="A428" s="262" t="str">
        <f>+IFERROR(INDEX('2. Objetivos y actividades'!$A$9:$D$248,MATCH('5.Presupuesto'!B428,'2. Objetivos y actividades'!$C$9:$C$206,0),MATCH($J$14,'2. Objetivos y actividades'!$A$8:$D$8,0))," ")</f>
        <v xml:space="preserve"> </v>
      </c>
    </row>
    <row r="429" spans="1:1">
      <c r="A429" s="262" t="str">
        <f>+IFERROR(INDEX('2. Objetivos y actividades'!$A$9:$D$248,MATCH('5.Presupuesto'!B429,'2. Objetivos y actividades'!$C$9:$C$206,0),MATCH($J$14,'2. Objetivos y actividades'!$A$8:$D$8,0))," ")</f>
        <v xml:space="preserve"> </v>
      </c>
    </row>
    <row r="430" spans="1:1">
      <c r="A430" s="262" t="str">
        <f>+IFERROR(INDEX('2. Objetivos y actividades'!$A$9:$D$248,MATCH('5.Presupuesto'!B430,'2. Objetivos y actividades'!$C$9:$C$206,0),MATCH($J$14,'2. Objetivos y actividades'!$A$8:$D$8,0))," ")</f>
        <v xml:space="preserve"> </v>
      </c>
    </row>
    <row r="431" spans="1:1">
      <c r="A431" s="262" t="str">
        <f>+IFERROR(INDEX('2. Objetivos y actividades'!$A$9:$D$248,MATCH('5.Presupuesto'!B431,'2. Objetivos y actividades'!$C$9:$C$206,0),MATCH($J$14,'2. Objetivos y actividades'!$A$8:$D$8,0))," ")</f>
        <v xml:space="preserve"> </v>
      </c>
    </row>
    <row r="432" spans="1:1">
      <c r="A432" s="262" t="str">
        <f>+IFERROR(INDEX('2. Objetivos y actividades'!$A$9:$D$248,MATCH('5.Presupuesto'!B432,'2. Objetivos y actividades'!$C$9:$C$206,0),MATCH($J$14,'2. Objetivos y actividades'!$A$8:$D$8,0))," ")</f>
        <v xml:space="preserve"> </v>
      </c>
    </row>
    <row r="433" spans="1:1">
      <c r="A433" s="262" t="str">
        <f>+IFERROR(INDEX('2. Objetivos y actividades'!$A$9:$D$248,MATCH('5.Presupuesto'!B433,'2. Objetivos y actividades'!$C$9:$C$206,0),MATCH($J$14,'2. Objetivos y actividades'!$A$8:$D$8,0))," ")</f>
        <v xml:space="preserve"> </v>
      </c>
    </row>
    <row r="434" spans="1:1">
      <c r="A434" s="262" t="str">
        <f>+IFERROR(INDEX('2. Objetivos y actividades'!$A$9:$D$248,MATCH('5.Presupuesto'!B434,'2. Objetivos y actividades'!$C$9:$C$206,0),MATCH($J$14,'2. Objetivos y actividades'!$A$8:$D$8,0))," ")</f>
        <v xml:space="preserve"> </v>
      </c>
    </row>
    <row r="435" spans="1:1">
      <c r="A435" s="262" t="str">
        <f>+IFERROR(INDEX('2. Objetivos y actividades'!$A$9:$D$248,MATCH('5.Presupuesto'!B435,'2. Objetivos y actividades'!$C$9:$C$206,0),MATCH($J$14,'2. Objetivos y actividades'!$A$8:$D$8,0))," ")</f>
        <v xml:space="preserve"> </v>
      </c>
    </row>
    <row r="436" spans="1:1">
      <c r="A436" s="262" t="str">
        <f>+IFERROR(INDEX('2. Objetivos y actividades'!$A$9:$D$248,MATCH('5.Presupuesto'!B436,'2. Objetivos y actividades'!$C$9:$C$206,0),MATCH($J$14,'2. Objetivos y actividades'!$A$8:$D$8,0))," ")</f>
        <v xml:space="preserve"> </v>
      </c>
    </row>
    <row r="437" spans="1:1">
      <c r="A437" s="262" t="str">
        <f>+IFERROR(INDEX('2. Objetivos y actividades'!$A$9:$D$248,MATCH('5.Presupuesto'!B437,'2. Objetivos y actividades'!$C$9:$C$206,0),MATCH($J$14,'2. Objetivos y actividades'!$A$8:$D$8,0))," ")</f>
        <v xml:space="preserve"> </v>
      </c>
    </row>
    <row r="438" spans="1:1">
      <c r="A438" s="262" t="str">
        <f>+IFERROR(INDEX('2. Objetivos y actividades'!$A$9:$D$248,MATCH('5.Presupuesto'!B438,'2. Objetivos y actividades'!$C$9:$C$206,0),MATCH($J$14,'2. Objetivos y actividades'!$A$8:$D$8,0))," ")</f>
        <v xml:space="preserve"> </v>
      </c>
    </row>
    <row r="439" spans="1:1">
      <c r="A439" s="262" t="str">
        <f>+IFERROR(INDEX('2. Objetivos y actividades'!$A$9:$D$248,MATCH('5.Presupuesto'!B439,'2. Objetivos y actividades'!$C$9:$C$206,0),MATCH($J$14,'2. Objetivos y actividades'!$A$8:$D$8,0))," ")</f>
        <v xml:space="preserve"> </v>
      </c>
    </row>
    <row r="440" spans="1:1">
      <c r="A440" s="262" t="str">
        <f>+IFERROR(INDEX('2. Objetivos y actividades'!$A$9:$D$248,MATCH('5.Presupuesto'!B440,'2. Objetivos y actividades'!$C$9:$C$206,0),MATCH($J$14,'2. Objetivos y actividades'!$A$8:$D$8,0))," ")</f>
        <v xml:space="preserve"> </v>
      </c>
    </row>
    <row r="441" spans="1:1">
      <c r="A441" s="262" t="str">
        <f>+IFERROR(INDEX('2. Objetivos y actividades'!$A$9:$D$248,MATCH('5.Presupuesto'!B441,'2. Objetivos y actividades'!$C$9:$C$206,0),MATCH($J$14,'2. Objetivos y actividades'!$A$8:$D$8,0))," ")</f>
        <v xml:space="preserve"> </v>
      </c>
    </row>
    <row r="442" spans="1:1">
      <c r="A442" s="262" t="str">
        <f>+IFERROR(INDEX('2. Objetivos y actividades'!$A$9:$D$248,MATCH('5.Presupuesto'!B442,'2. Objetivos y actividades'!$C$9:$C$206,0),MATCH($J$14,'2. Objetivos y actividades'!$A$8:$D$8,0))," ")</f>
        <v xml:space="preserve"> </v>
      </c>
    </row>
    <row r="443" spans="1:1">
      <c r="A443" s="262" t="str">
        <f>+IFERROR(INDEX('2. Objetivos y actividades'!$A$9:$D$248,MATCH('5.Presupuesto'!B443,'2. Objetivos y actividades'!$C$9:$C$206,0),MATCH($J$14,'2. Objetivos y actividades'!$A$8:$D$8,0))," ")</f>
        <v xml:space="preserve"> </v>
      </c>
    </row>
    <row r="444" spans="1:1">
      <c r="A444" s="262" t="str">
        <f>+IFERROR(INDEX('2. Objetivos y actividades'!$A$9:$D$248,MATCH('5.Presupuesto'!B444,'2. Objetivos y actividades'!$C$9:$C$206,0),MATCH($J$14,'2. Objetivos y actividades'!$A$8:$D$8,0))," ")</f>
        <v xml:space="preserve"> </v>
      </c>
    </row>
    <row r="445" spans="1:1">
      <c r="A445" s="262" t="str">
        <f>+IFERROR(INDEX('2. Objetivos y actividades'!$A$9:$D$248,MATCH('5.Presupuesto'!B445,'2. Objetivos y actividades'!$C$9:$C$206,0),MATCH($J$14,'2. Objetivos y actividades'!$A$8:$D$8,0))," ")</f>
        <v xml:space="preserve"> </v>
      </c>
    </row>
    <row r="446" spans="1:1">
      <c r="A446" s="262" t="str">
        <f>+IFERROR(INDEX('2. Objetivos y actividades'!$A$9:$D$248,MATCH('5.Presupuesto'!B446,'2. Objetivos y actividades'!$C$9:$C$206,0),MATCH($J$14,'2. Objetivos y actividades'!$A$8:$D$8,0))," ")</f>
        <v xml:space="preserve"> </v>
      </c>
    </row>
    <row r="447" spans="1:1">
      <c r="A447" s="262" t="str">
        <f>+IFERROR(INDEX('2. Objetivos y actividades'!$A$9:$D$248,MATCH('5.Presupuesto'!B447,'2. Objetivos y actividades'!$C$9:$C$206,0),MATCH($J$14,'2. Objetivos y actividades'!$A$8:$D$8,0))," ")</f>
        <v xml:space="preserve"> </v>
      </c>
    </row>
    <row r="448" spans="1:1">
      <c r="A448" s="262" t="str">
        <f>+IFERROR(INDEX('2. Objetivos y actividades'!$A$9:$D$248,MATCH('5.Presupuesto'!B448,'2. Objetivos y actividades'!$C$9:$C$206,0),MATCH($J$14,'2. Objetivos y actividades'!$A$8:$D$8,0))," ")</f>
        <v xml:space="preserve"> </v>
      </c>
    </row>
    <row r="449" spans="1:1">
      <c r="A449" s="262" t="str">
        <f>+IFERROR(INDEX('2. Objetivos y actividades'!$A$9:$D$248,MATCH('5.Presupuesto'!B449,'2. Objetivos y actividades'!$C$9:$C$206,0),MATCH($J$14,'2. Objetivos y actividades'!$A$8:$D$8,0))," ")</f>
        <v xml:space="preserve"> </v>
      </c>
    </row>
    <row r="450" spans="1:1">
      <c r="A450" s="262" t="str">
        <f>+IFERROR(INDEX('2. Objetivos y actividades'!$A$9:$D$248,MATCH('5.Presupuesto'!B450,'2. Objetivos y actividades'!$C$9:$C$206,0),MATCH($J$14,'2. Objetivos y actividades'!$A$8:$D$8,0))," ")</f>
        <v xml:space="preserve"> </v>
      </c>
    </row>
    <row r="451" spans="1:1">
      <c r="A451" s="262" t="str">
        <f>+IFERROR(INDEX('2. Objetivos y actividades'!$A$9:$D$248,MATCH('5.Presupuesto'!B451,'2. Objetivos y actividades'!$C$9:$C$206,0),MATCH($J$14,'2. Objetivos y actividades'!$A$8:$D$8,0))," ")</f>
        <v xml:space="preserve"> </v>
      </c>
    </row>
    <row r="452" spans="1:1">
      <c r="A452" s="262" t="str">
        <f>+IFERROR(INDEX('2. Objetivos y actividades'!$A$9:$D$248,MATCH('5.Presupuesto'!B452,'2. Objetivos y actividades'!$C$9:$C$206,0),MATCH($J$14,'2. Objetivos y actividades'!$A$8:$D$8,0))," ")</f>
        <v xml:space="preserve"> </v>
      </c>
    </row>
    <row r="453" spans="1:1">
      <c r="A453" s="262" t="str">
        <f>+IFERROR(INDEX('2. Objetivos y actividades'!$A$9:$D$248,MATCH('5.Presupuesto'!B453,'2. Objetivos y actividades'!$C$9:$C$206,0),MATCH($J$14,'2. Objetivos y actividades'!$A$8:$D$8,0))," ")</f>
        <v xml:space="preserve"> </v>
      </c>
    </row>
    <row r="454" spans="1:1">
      <c r="A454" s="262" t="str">
        <f>+IFERROR(INDEX('2. Objetivos y actividades'!$A$9:$D$248,MATCH('5.Presupuesto'!B454,'2. Objetivos y actividades'!$C$9:$C$206,0),MATCH($J$14,'2. Objetivos y actividades'!$A$8:$D$8,0))," ")</f>
        <v xml:space="preserve"> </v>
      </c>
    </row>
    <row r="455" spans="1:1">
      <c r="A455" s="262" t="str">
        <f>+IFERROR(INDEX('2. Objetivos y actividades'!$A$9:$D$248,MATCH('5.Presupuesto'!B455,'2. Objetivos y actividades'!$C$9:$C$206,0),MATCH($J$14,'2. Objetivos y actividades'!$A$8:$D$8,0))," ")</f>
        <v xml:space="preserve"> </v>
      </c>
    </row>
    <row r="456" spans="1:1">
      <c r="A456" s="262" t="str">
        <f>+IFERROR(INDEX('2. Objetivos y actividades'!$A$9:$D$248,MATCH('5.Presupuesto'!B456,'2. Objetivos y actividades'!$C$9:$C$206,0),MATCH($J$14,'2. Objetivos y actividades'!$A$8:$D$8,0))," ")</f>
        <v xml:space="preserve"> </v>
      </c>
    </row>
    <row r="457" spans="1:1">
      <c r="A457" s="262" t="str">
        <f>+IFERROR(INDEX('2. Objetivos y actividades'!$A$9:$D$248,MATCH('5.Presupuesto'!B457,'2. Objetivos y actividades'!$C$9:$C$206,0),MATCH($J$14,'2. Objetivos y actividades'!$A$8:$D$8,0))," ")</f>
        <v xml:space="preserve"> </v>
      </c>
    </row>
    <row r="458" spans="1:1">
      <c r="A458" s="262" t="str">
        <f>+IFERROR(INDEX('2. Objetivos y actividades'!$A$9:$D$248,MATCH('5.Presupuesto'!B458,'2. Objetivos y actividades'!$C$9:$C$206,0),MATCH($J$14,'2. Objetivos y actividades'!$A$8:$D$8,0))," ")</f>
        <v xml:space="preserve"> </v>
      </c>
    </row>
    <row r="459" spans="1:1">
      <c r="A459" s="262" t="str">
        <f>+IFERROR(INDEX('2. Objetivos y actividades'!$A$9:$D$248,MATCH('5.Presupuesto'!B459,'2. Objetivos y actividades'!$C$9:$C$206,0),MATCH($J$14,'2. Objetivos y actividades'!$A$8:$D$8,0))," ")</f>
        <v xml:space="preserve"> </v>
      </c>
    </row>
    <row r="460" spans="1:1">
      <c r="A460" s="262" t="str">
        <f>+IFERROR(INDEX('2. Objetivos y actividades'!$A$9:$D$248,MATCH('5.Presupuesto'!B460,'2. Objetivos y actividades'!$C$9:$C$206,0),MATCH($J$14,'2. Objetivos y actividades'!$A$8:$D$8,0))," ")</f>
        <v xml:space="preserve"> </v>
      </c>
    </row>
    <row r="461" spans="1:1">
      <c r="A461" s="262" t="str">
        <f>+IFERROR(INDEX('2. Objetivos y actividades'!$A$9:$D$248,MATCH('5.Presupuesto'!B461,'2. Objetivos y actividades'!$C$9:$C$206,0),MATCH($J$14,'2. Objetivos y actividades'!$A$8:$D$8,0))," ")</f>
        <v xml:space="preserve"> </v>
      </c>
    </row>
    <row r="462" spans="1:1">
      <c r="A462" s="262" t="str">
        <f>+IFERROR(INDEX('2. Objetivos y actividades'!$A$9:$D$248,MATCH('5.Presupuesto'!B462,'2. Objetivos y actividades'!$C$9:$C$206,0),MATCH($J$14,'2. Objetivos y actividades'!$A$8:$D$8,0))," ")</f>
        <v xml:space="preserve"> </v>
      </c>
    </row>
    <row r="463" spans="1:1">
      <c r="A463" s="262" t="str">
        <f>+IFERROR(INDEX('2. Objetivos y actividades'!$A$9:$D$248,MATCH('5.Presupuesto'!B463,'2. Objetivos y actividades'!$C$9:$C$206,0),MATCH($J$14,'2. Objetivos y actividades'!$A$8:$D$8,0))," ")</f>
        <v xml:space="preserve"> </v>
      </c>
    </row>
    <row r="464" spans="1:1">
      <c r="A464" s="262" t="str">
        <f>+IFERROR(INDEX('2. Objetivos y actividades'!$A$9:$D$248,MATCH('5.Presupuesto'!B464,'2. Objetivos y actividades'!$C$9:$C$206,0),MATCH($J$14,'2. Objetivos y actividades'!$A$8:$D$8,0))," ")</f>
        <v xml:space="preserve"> </v>
      </c>
    </row>
    <row r="465" spans="1:1">
      <c r="A465" s="262" t="str">
        <f>+IFERROR(INDEX('2. Objetivos y actividades'!$A$9:$D$248,MATCH('5.Presupuesto'!B465,'2. Objetivos y actividades'!$C$9:$C$206,0),MATCH($J$14,'2. Objetivos y actividades'!$A$8:$D$8,0))," ")</f>
        <v xml:space="preserve"> </v>
      </c>
    </row>
    <row r="466" spans="1:1">
      <c r="A466" s="262" t="str">
        <f>+IFERROR(INDEX('2. Objetivos y actividades'!$A$9:$D$248,MATCH('5.Presupuesto'!B466,'2. Objetivos y actividades'!$C$9:$C$206,0),MATCH($J$14,'2. Objetivos y actividades'!$A$8:$D$8,0))," ")</f>
        <v xml:space="preserve"> </v>
      </c>
    </row>
    <row r="467" spans="1:1">
      <c r="A467" s="262" t="str">
        <f>+IFERROR(INDEX('2. Objetivos y actividades'!$A$9:$D$248,MATCH('5.Presupuesto'!B467,'2. Objetivos y actividades'!$C$9:$C$206,0),MATCH($J$14,'2. Objetivos y actividades'!$A$8:$D$8,0))," ")</f>
        <v xml:space="preserve"> </v>
      </c>
    </row>
    <row r="468" spans="1:1">
      <c r="A468" s="262" t="str">
        <f>+IFERROR(INDEX('2. Objetivos y actividades'!$A$9:$D$248,MATCH('5.Presupuesto'!B468,'2. Objetivos y actividades'!$C$9:$C$206,0),MATCH($J$14,'2. Objetivos y actividades'!$A$8:$D$8,0))," ")</f>
        <v xml:space="preserve"> </v>
      </c>
    </row>
    <row r="469" spans="1:1">
      <c r="A469" s="262" t="str">
        <f>+IFERROR(INDEX('2. Objetivos y actividades'!$A$9:$D$248,MATCH('5.Presupuesto'!B469,'2. Objetivos y actividades'!$C$9:$C$206,0),MATCH($J$14,'2. Objetivos y actividades'!$A$8:$D$8,0))," ")</f>
        <v xml:space="preserve"> </v>
      </c>
    </row>
    <row r="470" spans="1:1">
      <c r="A470" s="262" t="str">
        <f>+IFERROR(INDEX('2. Objetivos y actividades'!$A$9:$D$248,MATCH('5.Presupuesto'!B470,'2. Objetivos y actividades'!$C$9:$C$206,0),MATCH($J$14,'2. Objetivos y actividades'!$A$8:$D$8,0))," ")</f>
        <v xml:space="preserve"> </v>
      </c>
    </row>
    <row r="471" spans="1:1">
      <c r="A471" s="262" t="str">
        <f>+IFERROR(INDEX('2. Objetivos y actividades'!$A$9:$D$248,MATCH('5.Presupuesto'!B471,'2. Objetivos y actividades'!$C$9:$C$206,0),MATCH($J$14,'2. Objetivos y actividades'!$A$8:$D$8,0))," ")</f>
        <v xml:space="preserve"> </v>
      </c>
    </row>
    <row r="472" spans="1:1">
      <c r="A472" s="262" t="str">
        <f>+IFERROR(INDEX('2. Objetivos y actividades'!$A$9:$D$248,MATCH('5.Presupuesto'!B472,'2. Objetivos y actividades'!$C$9:$C$206,0),MATCH($J$14,'2. Objetivos y actividades'!$A$8:$D$8,0))," ")</f>
        <v xml:space="preserve"> </v>
      </c>
    </row>
    <row r="473" spans="1:1">
      <c r="A473" s="262" t="str">
        <f>+IFERROR(INDEX('2. Objetivos y actividades'!$A$9:$D$248,MATCH('5.Presupuesto'!B473,'2. Objetivos y actividades'!$C$9:$C$206,0),MATCH($J$14,'2. Objetivos y actividades'!$A$8:$D$8,0))," ")</f>
        <v xml:space="preserve"> </v>
      </c>
    </row>
    <row r="474" spans="1:1">
      <c r="A474" s="262" t="str">
        <f>+IFERROR(INDEX('2. Objetivos y actividades'!$A$9:$D$248,MATCH('5.Presupuesto'!B474,'2. Objetivos y actividades'!$C$9:$C$206,0),MATCH($J$14,'2. Objetivos y actividades'!$A$8:$D$8,0))," ")</f>
        <v xml:space="preserve"> </v>
      </c>
    </row>
    <row r="475" spans="1:1">
      <c r="A475" s="262" t="str">
        <f>+IFERROR(INDEX('2. Objetivos y actividades'!$A$9:$D$248,MATCH('5.Presupuesto'!B475,'2. Objetivos y actividades'!$C$9:$C$206,0),MATCH($J$14,'2. Objetivos y actividades'!$A$8:$D$8,0))," ")</f>
        <v xml:space="preserve"> </v>
      </c>
    </row>
    <row r="476" spans="1:1">
      <c r="A476" s="262" t="str">
        <f>+IFERROR(INDEX('2. Objetivos y actividades'!$A$9:$D$248,MATCH('5.Presupuesto'!B476,'2. Objetivos y actividades'!$C$9:$C$206,0),MATCH($J$14,'2. Objetivos y actividades'!$A$8:$D$8,0))," ")</f>
        <v xml:space="preserve"> </v>
      </c>
    </row>
    <row r="477" spans="1:1">
      <c r="A477" s="262" t="str">
        <f>+IFERROR(INDEX('2. Objetivos y actividades'!$A$9:$D$248,MATCH('5.Presupuesto'!B477,'2. Objetivos y actividades'!$C$9:$C$206,0),MATCH($J$14,'2. Objetivos y actividades'!$A$8:$D$8,0))," ")</f>
        <v xml:space="preserve"> </v>
      </c>
    </row>
    <row r="478" spans="1:1">
      <c r="A478" s="262" t="str">
        <f>+IFERROR(INDEX('2. Objetivos y actividades'!$A$9:$D$248,MATCH('5.Presupuesto'!B478,'2. Objetivos y actividades'!$C$9:$C$206,0),MATCH($J$14,'2. Objetivos y actividades'!$A$8:$D$8,0))," ")</f>
        <v xml:space="preserve"> </v>
      </c>
    </row>
    <row r="479" spans="1:1">
      <c r="A479" s="262" t="str">
        <f>+IFERROR(INDEX('2. Objetivos y actividades'!$A$9:$D$248,MATCH('5.Presupuesto'!B479,'2. Objetivos y actividades'!$C$9:$C$206,0),MATCH($J$14,'2. Objetivos y actividades'!$A$8:$D$8,0))," ")</f>
        <v xml:space="preserve"> </v>
      </c>
    </row>
    <row r="480" spans="1:1">
      <c r="A480" s="262" t="str">
        <f>+IFERROR(INDEX('2. Objetivos y actividades'!$A$9:$D$248,MATCH('5.Presupuesto'!B480,'2. Objetivos y actividades'!$C$9:$C$206,0),MATCH($J$14,'2. Objetivos y actividades'!$A$8:$D$8,0))," ")</f>
        <v xml:space="preserve"> </v>
      </c>
    </row>
    <row r="481" spans="1:1">
      <c r="A481" s="262" t="str">
        <f>+IFERROR(INDEX('2. Objetivos y actividades'!$A$9:$D$248,MATCH('5.Presupuesto'!B481,'2. Objetivos y actividades'!$C$9:$C$206,0),MATCH($J$14,'2. Objetivos y actividades'!$A$8:$D$8,0))," ")</f>
        <v xml:space="preserve"> </v>
      </c>
    </row>
    <row r="482" spans="1:1">
      <c r="A482" s="262" t="str">
        <f>+IFERROR(INDEX('2. Objetivos y actividades'!$A$9:$D$248,MATCH('5.Presupuesto'!B482,'2. Objetivos y actividades'!$C$9:$C$206,0),MATCH($J$14,'2. Objetivos y actividades'!$A$8:$D$8,0))," ")</f>
        <v xml:space="preserve"> </v>
      </c>
    </row>
    <row r="483" spans="1:1">
      <c r="A483" s="262" t="str">
        <f>+IFERROR(INDEX('2. Objetivos y actividades'!$A$9:$D$248,MATCH('5.Presupuesto'!B483,'2. Objetivos y actividades'!$C$9:$C$206,0),MATCH($J$14,'2. Objetivos y actividades'!$A$8:$D$8,0))," ")</f>
        <v xml:space="preserve"> </v>
      </c>
    </row>
    <row r="484" spans="1:1">
      <c r="A484" s="262" t="str">
        <f>+IFERROR(INDEX('2. Objetivos y actividades'!$A$9:$D$248,MATCH('5.Presupuesto'!B484,'2. Objetivos y actividades'!$C$9:$C$206,0),MATCH($J$14,'2. Objetivos y actividades'!$A$8:$D$8,0))," ")</f>
        <v xml:space="preserve"> </v>
      </c>
    </row>
    <row r="485" spans="1:1">
      <c r="A485" s="262" t="str">
        <f>+IFERROR(INDEX('2. Objetivos y actividades'!$A$9:$D$248,MATCH('5.Presupuesto'!B485,'2. Objetivos y actividades'!$C$9:$C$206,0),MATCH($J$14,'2. Objetivos y actividades'!$A$8:$D$8,0))," ")</f>
        <v xml:space="preserve"> </v>
      </c>
    </row>
  </sheetData>
  <protectedRanges>
    <protectedRange sqref="B31:L1048576 F6:H9 B22:B28 C22:C24 C26:C28" name="presupesto"/>
    <protectedRange sqref="B32:C36" name="Rango2"/>
  </protectedRanges>
  <mergeCells count="4">
    <mergeCell ref="I26:J26"/>
    <mergeCell ref="B11:J11"/>
    <mergeCell ref="B6:E9"/>
    <mergeCell ref="I13:L13"/>
  </mergeCells>
  <conditionalFormatting sqref="E20">
    <cfRule type="containsText" dxfId="1" priority="1" operator="containsText" text="verificar">
      <formula>NOT(ISERROR(SEARCH("verificar",E20)))</formula>
    </cfRule>
  </conditionalFormatting>
  <conditionalFormatting sqref="I30">
    <cfRule type="containsBlanks" dxfId="0" priority="6">
      <formula>LEN(TRIM(I30))=0</formula>
    </cfRule>
  </conditionalFormatting>
  <pageMargins left="0.23622047244094491" right="0.23622047244094491" top="0.74803149606299213" bottom="0.74803149606299213" header="0.31496062992125984" footer="0.31496062992125984"/>
  <pageSetup paperSize="9" scale="29" fitToHeight="4"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G14"/>
  <sheetViews>
    <sheetView topLeftCell="A3" workbookViewId="0">
      <selection activeCell="C9" sqref="C9"/>
    </sheetView>
  </sheetViews>
  <sheetFormatPr baseColWidth="10" defaultColWidth="11.42578125" defaultRowHeight="15.75"/>
  <cols>
    <col min="1" max="1" width="30.140625" style="140" bestFit="1" customWidth="1"/>
    <col min="2" max="2" width="34.85546875" style="140" bestFit="1" customWidth="1"/>
    <col min="3" max="3" width="17.42578125" style="140" bestFit="1" customWidth="1"/>
    <col min="4" max="6" width="11.42578125" style="140"/>
    <col min="7" max="7" width="45.140625" style="140" customWidth="1"/>
    <col min="8" max="16384" width="11.42578125" style="140"/>
  </cols>
  <sheetData>
    <row r="1" spans="1:7" ht="16.5" thickBot="1">
      <c r="A1" s="482" t="s">
        <v>226</v>
      </c>
      <c r="B1" s="483"/>
      <c r="C1" s="484"/>
    </row>
    <row r="2" spans="1:7">
      <c r="A2" s="485" t="s">
        <v>227</v>
      </c>
      <c r="B2" s="486"/>
      <c r="C2" s="487"/>
    </row>
    <row r="3" spans="1:7" ht="76.5" customHeight="1">
      <c r="A3" s="488"/>
      <c r="B3" s="489"/>
      <c r="C3" s="490"/>
    </row>
    <row r="4" spans="1:7">
      <c r="A4" s="491" t="s">
        <v>228</v>
      </c>
      <c r="B4" s="492"/>
      <c r="C4" s="141">
        <v>0</v>
      </c>
    </row>
    <row r="5" spans="1:7" ht="30">
      <c r="A5" s="493" t="s">
        <v>229</v>
      </c>
      <c r="B5" s="155" t="s">
        <v>230</v>
      </c>
      <c r="C5" s="157">
        <f>+SUM('4. Detalle de gastos '!J15:J300)</f>
        <v>0</v>
      </c>
      <c r="G5" s="152" t="s">
        <v>57</v>
      </c>
    </row>
    <row r="6" spans="1:7">
      <c r="A6" s="493"/>
      <c r="B6" s="154" t="s">
        <v>57</v>
      </c>
      <c r="C6" s="142">
        <f>+'4. Detalle de gastos '!I13</f>
        <v>0</v>
      </c>
      <c r="G6" s="153" t="s">
        <v>224</v>
      </c>
    </row>
    <row r="7" spans="1:7" ht="30">
      <c r="A7" s="493"/>
      <c r="B7" s="153" t="s">
        <v>224</v>
      </c>
      <c r="C7" s="143">
        <f>+'4. Detalle de gastos '!I14</f>
        <v>0</v>
      </c>
      <c r="G7" s="153" t="s">
        <v>225</v>
      </c>
    </row>
    <row r="8" spans="1:7" ht="16.5" thickBot="1">
      <c r="A8" s="494" t="s">
        <v>231</v>
      </c>
      <c r="B8" s="495"/>
      <c r="C8" s="144">
        <f>SUM(C5:C7)</f>
        <v>0</v>
      </c>
    </row>
    <row r="9" spans="1:7" ht="16.5" thickBot="1">
      <c r="A9" s="496" t="s">
        <v>232</v>
      </c>
      <c r="B9" s="497"/>
      <c r="C9" s="145">
        <f>C8*5%/95%</f>
        <v>0</v>
      </c>
    </row>
    <row r="10" spans="1:7">
      <c r="A10" s="478" t="s">
        <v>233</v>
      </c>
      <c r="B10" s="479"/>
      <c r="C10" s="146"/>
    </row>
    <row r="11" spans="1:7" ht="16.5" thickBot="1">
      <c r="A11" s="480" t="s">
        <v>234</v>
      </c>
      <c r="B11" s="481"/>
      <c r="C11" s="147">
        <f>(C4+C10)</f>
        <v>0</v>
      </c>
    </row>
    <row r="12" spans="1:7" ht="16.5" thickBot="1"/>
    <row r="13" spans="1:7">
      <c r="A13" s="148" t="s">
        <v>235</v>
      </c>
      <c r="B13" s="149" t="s">
        <v>236</v>
      </c>
    </row>
    <row r="14" spans="1:7" ht="16.5" thickBot="1">
      <c r="A14" s="150" t="e">
        <f>(C10*100)/C11</f>
        <v>#DIV/0!</v>
      </c>
      <c r="B14" s="151" t="e">
        <f>(C4*100)/C11</f>
        <v>#DIV/0!</v>
      </c>
    </row>
  </sheetData>
  <mergeCells count="8">
    <mergeCell ref="A10:B10"/>
    <mergeCell ref="A11:B11"/>
    <mergeCell ref="A1:C1"/>
    <mergeCell ref="A2:C3"/>
    <mergeCell ref="A4:B4"/>
    <mergeCell ref="A5:A7"/>
    <mergeCell ref="A8:B8"/>
    <mergeCell ref="A9:B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dimension ref="A1:T1000"/>
  <sheetViews>
    <sheetView showGridLines="0" topLeftCell="A3" zoomScale="70" zoomScaleNormal="70" workbookViewId="0">
      <selection activeCell="E29" sqref="E29"/>
    </sheetView>
  </sheetViews>
  <sheetFormatPr baseColWidth="10" defaultColWidth="14.42578125" defaultRowHeight="15" customHeight="1"/>
  <cols>
    <col min="1" max="1" width="2.85546875" style="11" customWidth="1"/>
    <col min="2" max="2" width="44.42578125" style="11" customWidth="1"/>
    <col min="3" max="3" width="6.140625" style="11" customWidth="1"/>
    <col min="4" max="4" width="47.28515625" style="11" customWidth="1"/>
    <col min="5" max="5" width="43.7109375" style="11" customWidth="1"/>
    <col min="6" max="6" width="33.42578125" style="11" customWidth="1"/>
    <col min="7" max="7" width="18.7109375" style="11" customWidth="1"/>
    <col min="8" max="8" width="30.7109375" style="11" customWidth="1"/>
    <col min="9" max="10" width="26.85546875" style="11" customWidth="1"/>
    <col min="11" max="11" width="40.42578125" style="11" customWidth="1"/>
    <col min="12" max="12" width="37.140625" style="11" customWidth="1"/>
    <col min="13" max="13" width="28.42578125" style="11" customWidth="1"/>
    <col min="14" max="14" width="20.7109375" style="11" customWidth="1"/>
    <col min="15" max="15" width="13.140625" style="11" customWidth="1"/>
    <col min="16" max="16" width="12" style="11" customWidth="1"/>
    <col min="17" max="20" width="13.140625" style="11" customWidth="1"/>
    <col min="21" max="16384" width="14.42578125" style="11"/>
  </cols>
  <sheetData>
    <row r="1" spans="1:20" ht="24.75" customHeight="1">
      <c r="A1" s="5"/>
      <c r="B1" s="6"/>
      <c r="C1" s="6"/>
      <c r="D1" s="6"/>
      <c r="E1" s="6"/>
      <c r="F1" s="6"/>
      <c r="G1" s="6"/>
      <c r="H1" s="6"/>
      <c r="I1" s="7"/>
      <c r="J1" s="7"/>
      <c r="K1" s="7"/>
      <c r="L1" s="8"/>
      <c r="M1" s="9"/>
      <c r="N1" s="10"/>
      <c r="O1" s="5"/>
      <c r="P1" s="5"/>
      <c r="Q1" s="5"/>
      <c r="R1" s="5"/>
      <c r="S1" s="5"/>
      <c r="T1" s="5"/>
    </row>
    <row r="2" spans="1:20" ht="66.75" customHeight="1">
      <c r="A2" s="5"/>
      <c r="B2" s="129"/>
      <c r="O2" s="5"/>
      <c r="P2" s="5"/>
      <c r="Q2" s="538"/>
      <c r="R2" s="504"/>
      <c r="S2" s="504"/>
      <c r="T2" s="5"/>
    </row>
    <row r="3" spans="1:20" ht="29.25" customHeight="1" thickBot="1">
      <c r="A3" s="5"/>
      <c r="B3" s="12" t="s">
        <v>13</v>
      </c>
      <c r="C3" s="6"/>
      <c r="D3" s="6"/>
      <c r="F3" s="131"/>
      <c r="G3" s="132"/>
      <c r="H3" s="132"/>
      <c r="I3" s="132"/>
      <c r="J3" s="132"/>
      <c r="K3" s="132"/>
      <c r="L3" s="132"/>
      <c r="M3" s="132"/>
      <c r="N3" s="133"/>
      <c r="O3" s="5"/>
      <c r="P3" s="13"/>
      <c r="Q3" s="504"/>
      <c r="R3" s="504"/>
      <c r="S3" s="504"/>
      <c r="T3" s="5"/>
    </row>
    <row r="4" spans="1:20" ht="27" customHeight="1">
      <c r="A4" s="5"/>
      <c r="B4" s="14" t="s">
        <v>36</v>
      </c>
      <c r="C4" s="6"/>
      <c r="D4" s="6"/>
      <c r="F4" s="539">
        <f>SUM(M8:M77)</f>
        <v>0</v>
      </c>
      <c r="G4" s="504"/>
      <c r="H4" s="6"/>
      <c r="I4" s="15"/>
      <c r="J4" s="15"/>
      <c r="K4" s="15"/>
      <c r="L4" s="8"/>
      <c r="M4" s="9"/>
      <c r="N4" s="16"/>
      <c r="O4" s="5"/>
      <c r="P4" s="5"/>
      <c r="Q4" s="504"/>
      <c r="R4" s="504"/>
      <c r="S4" s="504"/>
      <c r="T4" s="5"/>
    </row>
    <row r="5" spans="1:20" ht="81" customHeight="1" thickBot="1">
      <c r="A5" s="5"/>
      <c r="B5" s="130" t="s">
        <v>37</v>
      </c>
      <c r="C5" s="125"/>
      <c r="D5" s="125"/>
      <c r="E5" s="125"/>
      <c r="F5" s="125"/>
      <c r="G5" s="125"/>
      <c r="H5" s="125"/>
      <c r="I5" s="125"/>
      <c r="J5" s="125"/>
      <c r="K5" s="125"/>
      <c r="L5" s="125"/>
      <c r="M5" s="125"/>
      <c r="N5" s="126"/>
      <c r="O5" s="5"/>
      <c r="P5" s="5"/>
      <c r="Q5" s="17"/>
      <c r="R5" s="17"/>
      <c r="S5" s="17"/>
      <c r="T5" s="5"/>
    </row>
    <row r="6" spans="1:20" ht="43.5" customHeight="1" thickTop="1">
      <c r="A6" s="18"/>
      <c r="B6" s="19"/>
      <c r="C6" s="20"/>
      <c r="D6" s="20"/>
      <c r="E6" s="536" t="s">
        <v>38</v>
      </c>
      <c r="F6" s="537"/>
      <c r="G6" s="537"/>
      <c r="H6" s="537"/>
      <c r="I6" s="537"/>
      <c r="J6" s="537"/>
      <c r="K6" s="537"/>
      <c r="L6" s="537"/>
      <c r="M6" s="537"/>
      <c r="N6" s="16"/>
      <c r="O6" s="5"/>
      <c r="P6" s="5"/>
      <c r="Q6" s="5"/>
      <c r="R6" s="5"/>
      <c r="S6" s="5"/>
      <c r="T6" s="5"/>
    </row>
    <row r="7" spans="1:20" ht="69" customHeight="1">
      <c r="A7" s="5"/>
      <c r="B7" s="21" t="s">
        <v>14</v>
      </c>
      <c r="C7" s="531" t="s">
        <v>39</v>
      </c>
      <c r="D7" s="532"/>
      <c r="E7" s="22" t="s">
        <v>40</v>
      </c>
      <c r="F7" s="22" t="s">
        <v>41</v>
      </c>
      <c r="G7" s="21" t="s">
        <v>42</v>
      </c>
      <c r="H7" s="23" t="s">
        <v>43</v>
      </c>
      <c r="I7" s="24" t="s">
        <v>44</v>
      </c>
      <c r="J7" s="25" t="s">
        <v>45</v>
      </c>
      <c r="K7" s="26" t="s">
        <v>46</v>
      </c>
      <c r="L7" s="27" t="s">
        <v>47</v>
      </c>
      <c r="M7" s="28" t="s">
        <v>48</v>
      </c>
      <c r="N7" s="29" t="s">
        <v>49</v>
      </c>
      <c r="O7" s="30"/>
      <c r="P7" s="30"/>
      <c r="Q7" s="30"/>
      <c r="R7" s="30"/>
      <c r="S7" s="30"/>
      <c r="T7" s="30"/>
    </row>
    <row r="8" spans="1:20" ht="15" customHeight="1">
      <c r="A8" s="31"/>
      <c r="B8" s="524" t="s">
        <v>50</v>
      </c>
      <c r="C8" s="533" t="s">
        <v>15</v>
      </c>
      <c r="D8" s="534" t="e">
        <f>+#REF!</f>
        <v>#REF!</v>
      </c>
      <c r="E8" s="32" t="s">
        <v>51</v>
      </c>
      <c r="F8" s="32"/>
      <c r="G8" s="33"/>
      <c r="H8" s="34"/>
      <c r="I8" s="35"/>
      <c r="J8" s="36">
        <f>G8*I8</f>
        <v>0</v>
      </c>
      <c r="K8" s="37"/>
      <c r="L8" s="38"/>
      <c r="M8" s="535">
        <f>SUM(J8:J10)</f>
        <v>0</v>
      </c>
      <c r="N8" s="540">
        <f>SUM(M8:M10)</f>
        <v>0</v>
      </c>
      <c r="O8" s="39"/>
      <c r="P8" s="30"/>
      <c r="Q8" s="30"/>
      <c r="R8" s="30"/>
      <c r="S8" s="30"/>
      <c r="T8" s="30"/>
    </row>
    <row r="9" spans="1:20" ht="15" customHeight="1">
      <c r="A9" s="31"/>
      <c r="B9" s="503"/>
      <c r="C9" s="499"/>
      <c r="D9" s="515"/>
      <c r="E9" s="40" t="s">
        <v>52</v>
      </c>
      <c r="F9" s="40"/>
      <c r="G9" s="41"/>
      <c r="H9" s="42"/>
      <c r="I9" s="43"/>
      <c r="J9" s="44">
        <f t="shared" ref="J9:J73" si="0">I9*G9</f>
        <v>0</v>
      </c>
      <c r="K9" s="45"/>
      <c r="L9" s="46"/>
      <c r="M9" s="507"/>
      <c r="N9" s="499"/>
      <c r="O9" s="39"/>
      <c r="P9" s="30"/>
      <c r="Q9" s="30"/>
      <c r="R9" s="30"/>
      <c r="S9" s="30"/>
      <c r="T9" s="30"/>
    </row>
    <row r="10" spans="1:20" ht="15" customHeight="1">
      <c r="A10" s="47"/>
      <c r="B10" s="503"/>
      <c r="C10" s="500"/>
      <c r="D10" s="516"/>
      <c r="E10" s="40" t="s">
        <v>53</v>
      </c>
      <c r="F10" s="48"/>
      <c r="G10" s="49"/>
      <c r="H10" s="48"/>
      <c r="I10" s="50"/>
      <c r="J10" s="44">
        <f t="shared" si="0"/>
        <v>0</v>
      </c>
      <c r="K10" s="45"/>
      <c r="L10" s="51"/>
      <c r="M10" s="512"/>
      <c r="N10" s="499"/>
      <c r="O10" s="52"/>
      <c r="P10" s="13"/>
      <c r="Q10" s="13"/>
      <c r="R10" s="13"/>
      <c r="S10" s="13"/>
      <c r="T10" s="13"/>
    </row>
    <row r="11" spans="1:20" ht="15" customHeight="1">
      <c r="A11" s="31"/>
      <c r="B11" s="503"/>
      <c r="C11" s="528" t="s">
        <v>17</v>
      </c>
      <c r="D11" s="529" t="e">
        <f>+#REF!</f>
        <v>#REF!</v>
      </c>
      <c r="E11" s="53" t="s">
        <v>51</v>
      </c>
      <c r="F11" s="54"/>
      <c r="G11" s="55"/>
      <c r="H11" s="54"/>
      <c r="I11" s="56"/>
      <c r="J11" s="57">
        <f t="shared" si="0"/>
        <v>0</v>
      </c>
      <c r="K11" s="58"/>
      <c r="L11" s="46"/>
      <c r="M11" s="541">
        <f>SUM(J11:J13)</f>
        <v>0</v>
      </c>
      <c r="N11" s="499"/>
      <c r="O11" s="39"/>
      <c r="P11" s="30"/>
      <c r="Q11" s="30"/>
      <c r="R11" s="30"/>
      <c r="S11" s="30"/>
      <c r="T11" s="30"/>
    </row>
    <row r="12" spans="1:20" ht="15" customHeight="1">
      <c r="A12" s="47"/>
      <c r="B12" s="503"/>
      <c r="C12" s="499"/>
      <c r="D12" s="515"/>
      <c r="E12" s="53" t="s">
        <v>52</v>
      </c>
      <c r="F12" s="59"/>
      <c r="G12" s="60"/>
      <c r="H12" s="59"/>
      <c r="I12" s="61"/>
      <c r="J12" s="57">
        <f t="shared" si="0"/>
        <v>0</v>
      </c>
      <c r="K12" s="58"/>
      <c r="L12" s="46"/>
      <c r="M12" s="507"/>
      <c r="N12" s="499"/>
      <c r="O12" s="39"/>
      <c r="P12" s="30"/>
      <c r="Q12" s="30"/>
      <c r="R12" s="30"/>
      <c r="S12" s="30"/>
      <c r="T12" s="30"/>
    </row>
    <row r="13" spans="1:20" ht="17.25" customHeight="1">
      <c r="A13" s="47"/>
      <c r="B13" s="503"/>
      <c r="C13" s="499"/>
      <c r="D13" s="515"/>
      <c r="E13" s="53" t="s">
        <v>53</v>
      </c>
      <c r="F13" s="59"/>
      <c r="G13" s="60"/>
      <c r="H13" s="59"/>
      <c r="I13" s="61"/>
      <c r="J13" s="57">
        <f t="shared" si="0"/>
        <v>0</v>
      </c>
      <c r="K13" s="58"/>
      <c r="L13" s="46"/>
      <c r="M13" s="512"/>
      <c r="N13" s="499"/>
      <c r="O13" s="39"/>
      <c r="P13" s="30"/>
      <c r="Q13" s="30"/>
      <c r="R13" s="30"/>
      <c r="S13" s="30"/>
      <c r="T13" s="30"/>
    </row>
    <row r="14" spans="1:20" ht="15" customHeight="1">
      <c r="A14" s="31"/>
      <c r="B14" s="503"/>
      <c r="C14" s="521" t="s">
        <v>18</v>
      </c>
      <c r="D14" s="527" t="e">
        <f>+#REF!</f>
        <v>#REF!</v>
      </c>
      <c r="E14" s="62" t="s">
        <v>51</v>
      </c>
      <c r="F14" s="40"/>
      <c r="G14" s="41"/>
      <c r="H14" s="42"/>
      <c r="I14" s="43"/>
      <c r="J14" s="63">
        <f t="shared" si="0"/>
        <v>0</v>
      </c>
      <c r="K14" s="58"/>
      <c r="L14" s="46"/>
      <c r="M14" s="511">
        <f>SUM(J14:J16)</f>
        <v>0</v>
      </c>
      <c r="N14" s="499"/>
      <c r="O14" s="39"/>
      <c r="P14" s="30"/>
      <c r="Q14" s="30"/>
      <c r="R14" s="30"/>
      <c r="S14" s="30"/>
      <c r="T14" s="30"/>
    </row>
    <row r="15" spans="1:20" ht="15" customHeight="1">
      <c r="A15" s="31"/>
      <c r="B15" s="503"/>
      <c r="C15" s="499"/>
      <c r="D15" s="515"/>
      <c r="E15" s="62" t="s">
        <v>52</v>
      </c>
      <c r="F15" s="40"/>
      <c r="G15" s="41"/>
      <c r="H15" s="42"/>
      <c r="I15" s="43"/>
      <c r="J15" s="44">
        <f t="shared" si="0"/>
        <v>0</v>
      </c>
      <c r="K15" s="45"/>
      <c r="L15" s="46"/>
      <c r="M15" s="507"/>
      <c r="N15" s="499"/>
      <c r="O15" s="39"/>
      <c r="P15" s="30"/>
      <c r="Q15" s="30"/>
      <c r="R15" s="30"/>
      <c r="S15" s="30"/>
      <c r="T15" s="30"/>
    </row>
    <row r="16" spans="1:20" ht="15" customHeight="1">
      <c r="A16" s="47"/>
      <c r="B16" s="503"/>
      <c r="C16" s="499"/>
      <c r="D16" s="515"/>
      <c r="E16" s="62" t="s">
        <v>53</v>
      </c>
      <c r="F16" s="48"/>
      <c r="G16" s="49"/>
      <c r="H16" s="48"/>
      <c r="I16" s="50"/>
      <c r="J16" s="44">
        <f t="shared" si="0"/>
        <v>0</v>
      </c>
      <c r="K16" s="45"/>
      <c r="L16" s="51"/>
      <c r="M16" s="512"/>
      <c r="N16" s="499"/>
      <c r="O16" s="52"/>
      <c r="P16" s="13"/>
      <c r="Q16" s="13"/>
      <c r="R16" s="13"/>
      <c r="S16" s="13"/>
      <c r="T16" s="13"/>
    </row>
    <row r="17" spans="1:20" ht="15" customHeight="1">
      <c r="A17" s="31"/>
      <c r="B17" s="503"/>
      <c r="C17" s="513" t="s">
        <v>19</v>
      </c>
      <c r="D17" s="530" t="e">
        <f>+#REF!</f>
        <v>#REF!</v>
      </c>
      <c r="E17" s="53" t="s">
        <v>51</v>
      </c>
      <c r="F17" s="54"/>
      <c r="G17" s="55"/>
      <c r="H17" s="54"/>
      <c r="I17" s="56"/>
      <c r="J17" s="57">
        <f t="shared" si="0"/>
        <v>0</v>
      </c>
      <c r="K17" s="58"/>
      <c r="L17" s="46"/>
      <c r="M17" s="506">
        <f>SUM(J17:J18)</f>
        <v>0</v>
      </c>
      <c r="N17" s="499"/>
      <c r="O17" s="39"/>
      <c r="P17" s="30"/>
      <c r="Q17" s="30"/>
      <c r="R17" s="30"/>
      <c r="S17" s="30"/>
      <c r="T17" s="30"/>
    </row>
    <row r="18" spans="1:20" ht="15" customHeight="1">
      <c r="A18" s="47"/>
      <c r="B18" s="503"/>
      <c r="C18" s="499"/>
      <c r="D18" s="515"/>
      <c r="E18" s="53" t="s">
        <v>52</v>
      </c>
      <c r="F18" s="59"/>
      <c r="G18" s="60"/>
      <c r="H18" s="59"/>
      <c r="I18" s="61"/>
      <c r="J18" s="57">
        <f t="shared" si="0"/>
        <v>0</v>
      </c>
      <c r="K18" s="58"/>
      <c r="L18" s="46"/>
      <c r="M18" s="507"/>
      <c r="N18" s="499"/>
      <c r="O18" s="39"/>
      <c r="P18" s="30"/>
      <c r="Q18" s="30"/>
      <c r="R18" s="30"/>
      <c r="S18" s="30"/>
      <c r="T18" s="30"/>
    </row>
    <row r="19" spans="1:20" ht="15" customHeight="1">
      <c r="A19" s="47"/>
      <c r="B19" s="518"/>
      <c r="C19" s="500"/>
      <c r="D19" s="516"/>
      <c r="E19" s="53" t="s">
        <v>53</v>
      </c>
      <c r="F19" s="59"/>
      <c r="G19" s="60"/>
      <c r="H19" s="59"/>
      <c r="I19" s="61"/>
      <c r="J19" s="57">
        <f t="shared" si="0"/>
        <v>0</v>
      </c>
      <c r="K19" s="58"/>
      <c r="L19" s="46"/>
      <c r="M19" s="512"/>
      <c r="N19" s="500"/>
      <c r="O19" s="39"/>
      <c r="P19" s="30"/>
      <c r="Q19" s="30"/>
      <c r="R19" s="30"/>
      <c r="S19" s="30"/>
      <c r="T19" s="30"/>
    </row>
    <row r="20" spans="1:20" ht="15" customHeight="1">
      <c r="A20" s="31"/>
      <c r="B20" s="526" t="s">
        <v>6</v>
      </c>
      <c r="C20" s="521" t="s">
        <v>20</v>
      </c>
      <c r="D20" s="527" t="e">
        <f>+#REF!</f>
        <v>#REF!</v>
      </c>
      <c r="E20" s="40" t="s">
        <v>51</v>
      </c>
      <c r="F20" s="40"/>
      <c r="G20" s="41"/>
      <c r="H20" s="42"/>
      <c r="I20" s="43"/>
      <c r="J20" s="63">
        <f t="shared" si="0"/>
        <v>0</v>
      </c>
      <c r="K20" s="58"/>
      <c r="L20" s="46"/>
      <c r="M20" s="511">
        <f>SUM(J20:J22)</f>
        <v>0</v>
      </c>
      <c r="N20" s="523">
        <f>SUM(M20:M31)</f>
        <v>0</v>
      </c>
      <c r="O20" s="39"/>
      <c r="P20" s="30"/>
      <c r="Q20" s="30"/>
      <c r="R20" s="30"/>
      <c r="S20" s="30"/>
      <c r="T20" s="30"/>
    </row>
    <row r="21" spans="1:20" ht="15" customHeight="1">
      <c r="A21" s="31"/>
      <c r="B21" s="515"/>
      <c r="C21" s="499"/>
      <c r="D21" s="515"/>
      <c r="E21" s="40" t="s">
        <v>52</v>
      </c>
      <c r="F21" s="40"/>
      <c r="G21" s="41"/>
      <c r="H21" s="42"/>
      <c r="I21" s="43"/>
      <c r="J21" s="44">
        <f t="shared" si="0"/>
        <v>0</v>
      </c>
      <c r="K21" s="45"/>
      <c r="L21" s="46"/>
      <c r="M21" s="507"/>
      <c r="N21" s="499"/>
      <c r="O21" s="39"/>
      <c r="P21" s="30"/>
      <c r="Q21" s="30"/>
      <c r="R21" s="30"/>
      <c r="S21" s="30"/>
      <c r="T21" s="30"/>
    </row>
    <row r="22" spans="1:20" ht="15" customHeight="1">
      <c r="A22" s="47"/>
      <c r="B22" s="515"/>
      <c r="C22" s="500"/>
      <c r="D22" s="516"/>
      <c r="E22" s="40" t="s">
        <v>53</v>
      </c>
      <c r="F22" s="48"/>
      <c r="G22" s="49"/>
      <c r="H22" s="48"/>
      <c r="I22" s="50"/>
      <c r="J22" s="44">
        <f t="shared" si="0"/>
        <v>0</v>
      </c>
      <c r="K22" s="45"/>
      <c r="L22" s="51"/>
      <c r="M22" s="512"/>
      <c r="N22" s="499"/>
      <c r="O22" s="52"/>
      <c r="P22" s="13"/>
      <c r="Q22" s="13"/>
      <c r="R22" s="13"/>
      <c r="S22" s="13"/>
      <c r="T22" s="13"/>
    </row>
    <row r="23" spans="1:20" ht="15" customHeight="1">
      <c r="A23" s="31"/>
      <c r="B23" s="515"/>
      <c r="C23" s="528" t="s">
        <v>21</v>
      </c>
      <c r="D23" s="529" t="e">
        <f>+#REF!</f>
        <v>#REF!</v>
      </c>
      <c r="E23" s="64" t="s">
        <v>51</v>
      </c>
      <c r="F23" s="54"/>
      <c r="G23" s="55"/>
      <c r="H23" s="54"/>
      <c r="I23" s="56"/>
      <c r="J23" s="57">
        <f t="shared" si="0"/>
        <v>0</v>
      </c>
      <c r="K23" s="58"/>
      <c r="L23" s="46"/>
      <c r="M23" s="506"/>
      <c r="N23" s="499"/>
      <c r="O23" s="39"/>
      <c r="P23" s="30"/>
      <c r="Q23" s="30"/>
      <c r="R23" s="30"/>
      <c r="S23" s="30"/>
      <c r="T23" s="30"/>
    </row>
    <row r="24" spans="1:20" ht="15" customHeight="1">
      <c r="A24" s="47"/>
      <c r="B24" s="515"/>
      <c r="C24" s="499"/>
      <c r="D24" s="515"/>
      <c r="E24" s="64" t="s">
        <v>52</v>
      </c>
      <c r="F24" s="59"/>
      <c r="G24" s="60"/>
      <c r="H24" s="59"/>
      <c r="I24" s="61"/>
      <c r="J24" s="57">
        <f t="shared" si="0"/>
        <v>0</v>
      </c>
      <c r="K24" s="58"/>
      <c r="L24" s="46"/>
      <c r="M24" s="507"/>
      <c r="N24" s="499"/>
      <c r="O24" s="39"/>
      <c r="P24" s="30"/>
      <c r="Q24" s="30"/>
      <c r="R24" s="30"/>
      <c r="S24" s="30"/>
      <c r="T24" s="30"/>
    </row>
    <row r="25" spans="1:20" ht="15" customHeight="1">
      <c r="A25" s="47"/>
      <c r="B25" s="515"/>
      <c r="C25" s="499"/>
      <c r="D25" s="515"/>
      <c r="E25" s="64" t="s">
        <v>53</v>
      </c>
      <c r="F25" s="59"/>
      <c r="G25" s="60"/>
      <c r="H25" s="59"/>
      <c r="I25" s="61"/>
      <c r="J25" s="57">
        <f t="shared" si="0"/>
        <v>0</v>
      </c>
      <c r="K25" s="58"/>
      <c r="L25" s="46"/>
      <c r="M25" s="512"/>
      <c r="N25" s="499"/>
      <c r="O25" s="39"/>
      <c r="P25" s="30"/>
      <c r="Q25" s="30"/>
      <c r="R25" s="30"/>
      <c r="S25" s="30"/>
      <c r="T25" s="30"/>
    </row>
    <row r="26" spans="1:20" ht="15" customHeight="1">
      <c r="A26" s="31"/>
      <c r="B26" s="515"/>
      <c r="C26" s="521" t="s">
        <v>22</v>
      </c>
      <c r="D26" s="527" t="s">
        <v>16</v>
      </c>
      <c r="E26" s="40" t="s">
        <v>51</v>
      </c>
      <c r="F26" s="40"/>
      <c r="G26" s="41"/>
      <c r="H26" s="42"/>
      <c r="I26" s="43"/>
      <c r="J26" s="63">
        <f t="shared" si="0"/>
        <v>0</v>
      </c>
      <c r="K26" s="58"/>
      <c r="L26" s="46"/>
      <c r="M26" s="511">
        <f>SUM(J26:J28)</f>
        <v>0</v>
      </c>
      <c r="N26" s="499"/>
      <c r="O26" s="39"/>
      <c r="P26" s="30"/>
      <c r="Q26" s="30"/>
      <c r="R26" s="30"/>
      <c r="S26" s="30"/>
      <c r="T26" s="30"/>
    </row>
    <row r="27" spans="1:20" ht="15" customHeight="1">
      <c r="A27" s="31"/>
      <c r="B27" s="515"/>
      <c r="C27" s="499"/>
      <c r="D27" s="515"/>
      <c r="E27" s="40" t="s">
        <v>52</v>
      </c>
      <c r="F27" s="40"/>
      <c r="G27" s="41"/>
      <c r="H27" s="42"/>
      <c r="I27" s="43"/>
      <c r="J27" s="44">
        <f t="shared" si="0"/>
        <v>0</v>
      </c>
      <c r="K27" s="45"/>
      <c r="L27" s="46"/>
      <c r="M27" s="507"/>
      <c r="N27" s="499"/>
      <c r="O27" s="39"/>
      <c r="P27" s="30"/>
      <c r="Q27" s="30"/>
      <c r="R27" s="30"/>
      <c r="S27" s="30"/>
      <c r="T27" s="30"/>
    </row>
    <row r="28" spans="1:20" ht="15" customHeight="1">
      <c r="A28" s="47"/>
      <c r="B28" s="515"/>
      <c r="C28" s="499"/>
      <c r="D28" s="515"/>
      <c r="E28" s="40" t="s">
        <v>53</v>
      </c>
      <c r="F28" s="48"/>
      <c r="G28" s="49"/>
      <c r="H28" s="48"/>
      <c r="I28" s="50"/>
      <c r="J28" s="44">
        <f t="shared" si="0"/>
        <v>0</v>
      </c>
      <c r="K28" s="45"/>
      <c r="L28" s="51"/>
      <c r="M28" s="512"/>
      <c r="N28" s="499"/>
      <c r="O28" s="52"/>
      <c r="P28" s="13"/>
      <c r="Q28" s="13"/>
      <c r="R28" s="13"/>
      <c r="S28" s="13"/>
      <c r="T28" s="13"/>
    </row>
    <row r="29" spans="1:20" ht="15" customHeight="1">
      <c r="A29" s="31"/>
      <c r="B29" s="515"/>
      <c r="C29" s="513" t="s">
        <v>23</v>
      </c>
      <c r="D29" s="530" t="e">
        <f>+#REF!</f>
        <v>#REF!</v>
      </c>
      <c r="E29" s="64" t="s">
        <v>51</v>
      </c>
      <c r="F29" s="54"/>
      <c r="G29" s="55"/>
      <c r="H29" s="54"/>
      <c r="I29" s="56"/>
      <c r="J29" s="57">
        <f t="shared" si="0"/>
        <v>0</v>
      </c>
      <c r="K29" s="58"/>
      <c r="L29" s="46"/>
      <c r="M29" s="506">
        <f>SUM(J29:J30)</f>
        <v>0</v>
      </c>
      <c r="N29" s="499"/>
      <c r="O29" s="39"/>
      <c r="P29" s="30"/>
      <c r="Q29" s="30"/>
      <c r="R29" s="30"/>
      <c r="S29" s="30"/>
      <c r="T29" s="30"/>
    </row>
    <row r="30" spans="1:20" ht="15" customHeight="1">
      <c r="A30" s="47"/>
      <c r="B30" s="515"/>
      <c r="C30" s="499"/>
      <c r="D30" s="515"/>
      <c r="E30" s="64" t="s">
        <v>52</v>
      </c>
      <c r="F30" s="59"/>
      <c r="G30" s="60"/>
      <c r="H30" s="59"/>
      <c r="I30" s="61"/>
      <c r="J30" s="57">
        <f t="shared" si="0"/>
        <v>0</v>
      </c>
      <c r="K30" s="58"/>
      <c r="L30" s="46"/>
      <c r="M30" s="507"/>
      <c r="N30" s="499"/>
      <c r="O30" s="39"/>
      <c r="P30" s="30"/>
      <c r="Q30" s="30"/>
      <c r="R30" s="30"/>
      <c r="S30" s="30"/>
      <c r="T30" s="30"/>
    </row>
    <row r="31" spans="1:20" ht="15" customHeight="1">
      <c r="A31" s="47"/>
      <c r="B31" s="516"/>
      <c r="C31" s="500"/>
      <c r="D31" s="516"/>
      <c r="E31" s="64" t="s">
        <v>53</v>
      </c>
      <c r="F31" s="59"/>
      <c r="G31" s="60"/>
      <c r="H31" s="59"/>
      <c r="I31" s="61"/>
      <c r="J31" s="57">
        <f t="shared" si="0"/>
        <v>0</v>
      </c>
      <c r="K31" s="58"/>
      <c r="L31" s="46"/>
      <c r="M31" s="512"/>
      <c r="N31" s="500"/>
      <c r="O31" s="39"/>
      <c r="P31" s="30"/>
      <c r="Q31" s="30"/>
      <c r="R31" s="30"/>
      <c r="S31" s="30"/>
      <c r="T31" s="30"/>
    </row>
    <row r="32" spans="1:20" ht="15" customHeight="1">
      <c r="A32" s="31"/>
      <c r="B32" s="526" t="s">
        <v>7</v>
      </c>
      <c r="C32" s="521" t="s">
        <v>24</v>
      </c>
      <c r="D32" s="527" t="s">
        <v>16</v>
      </c>
      <c r="E32" s="40" t="s">
        <v>51</v>
      </c>
      <c r="F32" s="40"/>
      <c r="G32" s="41"/>
      <c r="H32" s="42"/>
      <c r="I32" s="43"/>
      <c r="J32" s="63">
        <f t="shared" si="0"/>
        <v>0</v>
      </c>
      <c r="K32" s="58"/>
      <c r="L32" s="46"/>
      <c r="M32" s="511">
        <f>SUM(J32:J33)</f>
        <v>0</v>
      </c>
      <c r="N32" s="523">
        <f>SUM(M32:M43)</f>
        <v>0</v>
      </c>
      <c r="O32" s="39"/>
      <c r="P32" s="30"/>
      <c r="Q32" s="30"/>
      <c r="R32" s="30"/>
      <c r="S32" s="30"/>
      <c r="T32" s="30"/>
    </row>
    <row r="33" spans="1:20" ht="15" customHeight="1">
      <c r="A33" s="31"/>
      <c r="B33" s="515"/>
      <c r="C33" s="499"/>
      <c r="D33" s="515"/>
      <c r="E33" s="40" t="s">
        <v>52</v>
      </c>
      <c r="F33" s="40"/>
      <c r="G33" s="41"/>
      <c r="H33" s="42"/>
      <c r="I33" s="43"/>
      <c r="J33" s="44">
        <f t="shared" si="0"/>
        <v>0</v>
      </c>
      <c r="K33" s="45"/>
      <c r="L33" s="46"/>
      <c r="M33" s="507"/>
      <c r="N33" s="499"/>
      <c r="O33" s="39"/>
      <c r="P33" s="30"/>
      <c r="Q33" s="30"/>
      <c r="R33" s="30"/>
      <c r="S33" s="30"/>
      <c r="T33" s="30"/>
    </row>
    <row r="34" spans="1:20" ht="15" customHeight="1">
      <c r="A34" s="47"/>
      <c r="B34" s="515"/>
      <c r="C34" s="500"/>
      <c r="D34" s="516"/>
      <c r="E34" s="40" t="s">
        <v>53</v>
      </c>
      <c r="F34" s="48"/>
      <c r="G34" s="49"/>
      <c r="H34" s="48"/>
      <c r="I34" s="50"/>
      <c r="J34" s="44">
        <f t="shared" si="0"/>
        <v>0</v>
      </c>
      <c r="K34" s="45"/>
      <c r="L34" s="51"/>
      <c r="M34" s="512"/>
      <c r="N34" s="499"/>
      <c r="O34" s="52"/>
      <c r="P34" s="13"/>
      <c r="Q34" s="13"/>
      <c r="R34" s="13"/>
      <c r="S34" s="13"/>
      <c r="T34" s="13"/>
    </row>
    <row r="35" spans="1:20" ht="15" customHeight="1">
      <c r="A35" s="31"/>
      <c r="B35" s="515"/>
      <c r="C35" s="528" t="s">
        <v>25</v>
      </c>
      <c r="D35" s="529" t="s">
        <v>16</v>
      </c>
      <c r="E35" s="64" t="s">
        <v>51</v>
      </c>
      <c r="F35" s="54"/>
      <c r="G35" s="55"/>
      <c r="H35" s="54"/>
      <c r="I35" s="56"/>
      <c r="J35" s="57">
        <f t="shared" si="0"/>
        <v>0</v>
      </c>
      <c r="K35" s="58"/>
      <c r="L35" s="46"/>
      <c r="M35" s="506">
        <f>SUM(J35:J36)</f>
        <v>0</v>
      </c>
      <c r="N35" s="499"/>
      <c r="O35" s="39"/>
      <c r="P35" s="30"/>
      <c r="Q35" s="30"/>
      <c r="R35" s="30"/>
      <c r="S35" s="30"/>
      <c r="T35" s="30"/>
    </row>
    <row r="36" spans="1:20" ht="15" customHeight="1">
      <c r="A36" s="47"/>
      <c r="B36" s="515"/>
      <c r="C36" s="499"/>
      <c r="D36" s="515"/>
      <c r="E36" s="64" t="s">
        <v>52</v>
      </c>
      <c r="F36" s="59"/>
      <c r="G36" s="60"/>
      <c r="H36" s="59"/>
      <c r="I36" s="61"/>
      <c r="J36" s="57">
        <f t="shared" si="0"/>
        <v>0</v>
      </c>
      <c r="K36" s="58"/>
      <c r="L36" s="46"/>
      <c r="M36" s="507"/>
      <c r="N36" s="499"/>
      <c r="O36" s="39"/>
      <c r="P36" s="30"/>
      <c r="Q36" s="30"/>
      <c r="R36" s="30"/>
      <c r="S36" s="30"/>
      <c r="T36" s="30"/>
    </row>
    <row r="37" spans="1:20" ht="15" customHeight="1">
      <c r="A37" s="47"/>
      <c r="B37" s="515"/>
      <c r="C37" s="499"/>
      <c r="D37" s="515"/>
      <c r="E37" s="64" t="s">
        <v>53</v>
      </c>
      <c r="F37" s="59"/>
      <c r="G37" s="60"/>
      <c r="H37" s="59"/>
      <c r="I37" s="61"/>
      <c r="J37" s="57">
        <f t="shared" si="0"/>
        <v>0</v>
      </c>
      <c r="K37" s="58"/>
      <c r="L37" s="46"/>
      <c r="M37" s="512"/>
      <c r="N37" s="499"/>
      <c r="O37" s="39"/>
      <c r="P37" s="30"/>
      <c r="Q37" s="30"/>
      <c r="R37" s="30"/>
      <c r="S37" s="30"/>
      <c r="T37" s="30"/>
    </row>
    <row r="38" spans="1:20" ht="15" customHeight="1">
      <c r="A38" s="31"/>
      <c r="B38" s="515"/>
      <c r="C38" s="521" t="s">
        <v>26</v>
      </c>
      <c r="D38" s="527" t="s">
        <v>16</v>
      </c>
      <c r="E38" s="40" t="s">
        <v>51</v>
      </c>
      <c r="F38" s="40"/>
      <c r="G38" s="41"/>
      <c r="H38" s="42"/>
      <c r="I38" s="43"/>
      <c r="J38" s="63">
        <f t="shared" si="0"/>
        <v>0</v>
      </c>
      <c r="K38" s="58"/>
      <c r="L38" s="46"/>
      <c r="M38" s="511">
        <f>SUM(J38:J40)</f>
        <v>0</v>
      </c>
      <c r="N38" s="499"/>
      <c r="O38" s="39"/>
      <c r="P38" s="30"/>
      <c r="Q38" s="30"/>
      <c r="R38" s="30"/>
      <c r="S38" s="30"/>
      <c r="T38" s="30"/>
    </row>
    <row r="39" spans="1:20" ht="15" customHeight="1">
      <c r="A39" s="31"/>
      <c r="B39" s="515"/>
      <c r="C39" s="499"/>
      <c r="D39" s="515"/>
      <c r="E39" s="40" t="s">
        <v>52</v>
      </c>
      <c r="F39" s="40"/>
      <c r="G39" s="41"/>
      <c r="H39" s="42"/>
      <c r="I39" s="43"/>
      <c r="J39" s="44">
        <f t="shared" si="0"/>
        <v>0</v>
      </c>
      <c r="K39" s="45"/>
      <c r="L39" s="46"/>
      <c r="M39" s="507"/>
      <c r="N39" s="499"/>
      <c r="O39" s="39"/>
      <c r="P39" s="30"/>
      <c r="Q39" s="30"/>
      <c r="R39" s="30"/>
      <c r="S39" s="30"/>
      <c r="T39" s="30"/>
    </row>
    <row r="40" spans="1:20" ht="15" customHeight="1">
      <c r="A40" s="47"/>
      <c r="B40" s="515"/>
      <c r="C40" s="499"/>
      <c r="D40" s="515"/>
      <c r="E40" s="40" t="s">
        <v>53</v>
      </c>
      <c r="F40" s="48"/>
      <c r="G40" s="49"/>
      <c r="H40" s="48"/>
      <c r="I40" s="50"/>
      <c r="J40" s="44">
        <f t="shared" si="0"/>
        <v>0</v>
      </c>
      <c r="K40" s="45"/>
      <c r="L40" s="51"/>
      <c r="M40" s="512"/>
      <c r="N40" s="499"/>
      <c r="O40" s="52"/>
      <c r="P40" s="13"/>
      <c r="Q40" s="13"/>
      <c r="R40" s="13"/>
      <c r="S40" s="13"/>
      <c r="T40" s="13"/>
    </row>
    <row r="41" spans="1:20" ht="15" customHeight="1">
      <c r="A41" s="31"/>
      <c r="B41" s="515"/>
      <c r="C41" s="513" t="s">
        <v>27</v>
      </c>
      <c r="D41" s="530" t="s">
        <v>16</v>
      </c>
      <c r="E41" s="64" t="s">
        <v>51</v>
      </c>
      <c r="F41" s="54"/>
      <c r="G41" s="55"/>
      <c r="H41" s="54"/>
      <c r="I41" s="56"/>
      <c r="J41" s="57">
        <f t="shared" si="0"/>
        <v>0</v>
      </c>
      <c r="K41" s="58"/>
      <c r="L41" s="46"/>
      <c r="M41" s="506">
        <f>SUM(J41:J43)</f>
        <v>0</v>
      </c>
      <c r="N41" s="499"/>
      <c r="O41" s="39"/>
      <c r="P41" s="30"/>
      <c r="Q41" s="30"/>
      <c r="R41" s="30"/>
      <c r="S41" s="30"/>
      <c r="T41" s="30"/>
    </row>
    <row r="42" spans="1:20" ht="15" customHeight="1">
      <c r="A42" s="47"/>
      <c r="B42" s="515"/>
      <c r="C42" s="499"/>
      <c r="D42" s="515"/>
      <c r="E42" s="64" t="s">
        <v>52</v>
      </c>
      <c r="F42" s="59"/>
      <c r="G42" s="60"/>
      <c r="H42" s="59"/>
      <c r="I42" s="61"/>
      <c r="J42" s="57">
        <f t="shared" si="0"/>
        <v>0</v>
      </c>
      <c r="K42" s="58"/>
      <c r="L42" s="46"/>
      <c r="M42" s="507"/>
      <c r="N42" s="499"/>
      <c r="O42" s="39"/>
      <c r="P42" s="30"/>
      <c r="Q42" s="30"/>
      <c r="R42" s="30"/>
      <c r="S42" s="30"/>
      <c r="T42" s="30"/>
    </row>
    <row r="43" spans="1:20" ht="15" customHeight="1">
      <c r="A43" s="47"/>
      <c r="B43" s="516"/>
      <c r="C43" s="499"/>
      <c r="D43" s="515"/>
      <c r="E43" s="64" t="s">
        <v>53</v>
      </c>
      <c r="F43" s="59"/>
      <c r="G43" s="60"/>
      <c r="H43" s="59"/>
      <c r="I43" s="61"/>
      <c r="J43" s="57">
        <f t="shared" si="0"/>
        <v>0</v>
      </c>
      <c r="K43" s="58"/>
      <c r="L43" s="46"/>
      <c r="M43" s="512"/>
      <c r="N43" s="500"/>
      <c r="O43" s="39"/>
      <c r="P43" s="30"/>
      <c r="Q43" s="30"/>
      <c r="R43" s="30"/>
      <c r="S43" s="30"/>
      <c r="T43" s="30"/>
    </row>
    <row r="44" spans="1:20" ht="15" customHeight="1">
      <c r="A44" s="31"/>
      <c r="B44" s="520" t="s">
        <v>8</v>
      </c>
      <c r="C44" s="521" t="s">
        <v>28</v>
      </c>
      <c r="D44" s="522" t="s">
        <v>16</v>
      </c>
      <c r="E44" s="62" t="s">
        <v>51</v>
      </c>
      <c r="F44" s="40"/>
      <c r="G44" s="41"/>
      <c r="H44" s="42"/>
      <c r="I44" s="43"/>
      <c r="J44" s="63">
        <f t="shared" si="0"/>
        <v>0</v>
      </c>
      <c r="K44" s="58"/>
      <c r="L44" s="46"/>
      <c r="M44" s="511">
        <f>SUM(J44:J46)</f>
        <v>0</v>
      </c>
      <c r="N44" s="523">
        <f>SUM(M44:M55)</f>
        <v>0</v>
      </c>
      <c r="O44" s="39"/>
      <c r="P44" s="30"/>
      <c r="Q44" s="30"/>
      <c r="R44" s="30"/>
      <c r="S44" s="30"/>
      <c r="T44" s="30"/>
    </row>
    <row r="45" spans="1:20" ht="15" customHeight="1">
      <c r="A45" s="31"/>
      <c r="B45" s="503"/>
      <c r="C45" s="499"/>
      <c r="D45" s="515"/>
      <c r="E45" s="62" t="s">
        <v>52</v>
      </c>
      <c r="F45" s="40"/>
      <c r="G45" s="41"/>
      <c r="H45" s="42"/>
      <c r="I45" s="43"/>
      <c r="J45" s="44">
        <f t="shared" si="0"/>
        <v>0</v>
      </c>
      <c r="K45" s="45"/>
      <c r="L45" s="46"/>
      <c r="M45" s="507"/>
      <c r="N45" s="499"/>
      <c r="O45" s="39"/>
      <c r="P45" s="30"/>
      <c r="Q45" s="30"/>
      <c r="R45" s="30"/>
      <c r="S45" s="30"/>
      <c r="T45" s="30"/>
    </row>
    <row r="46" spans="1:20" ht="15" customHeight="1">
      <c r="A46" s="47"/>
      <c r="B46" s="503"/>
      <c r="C46" s="500"/>
      <c r="D46" s="516"/>
      <c r="E46" s="62" t="s">
        <v>53</v>
      </c>
      <c r="F46" s="48"/>
      <c r="G46" s="49"/>
      <c r="H46" s="48"/>
      <c r="I46" s="50"/>
      <c r="J46" s="44">
        <f t="shared" si="0"/>
        <v>0</v>
      </c>
      <c r="K46" s="45"/>
      <c r="L46" s="51"/>
      <c r="M46" s="512"/>
      <c r="N46" s="499"/>
      <c r="O46" s="52"/>
      <c r="P46" s="13"/>
      <c r="Q46" s="13"/>
      <c r="R46" s="13"/>
      <c r="S46" s="13"/>
      <c r="T46" s="13"/>
    </row>
    <row r="47" spans="1:20" ht="15" customHeight="1">
      <c r="A47" s="31"/>
      <c r="B47" s="503"/>
      <c r="C47" s="513" t="s">
        <v>29</v>
      </c>
      <c r="D47" s="514" t="s">
        <v>16</v>
      </c>
      <c r="E47" s="53" t="s">
        <v>51</v>
      </c>
      <c r="F47" s="54"/>
      <c r="G47" s="55"/>
      <c r="H47" s="54"/>
      <c r="I47" s="56"/>
      <c r="J47" s="57">
        <f t="shared" si="0"/>
        <v>0</v>
      </c>
      <c r="K47" s="58"/>
      <c r="L47" s="46"/>
      <c r="M47" s="506">
        <f>SUM(J47:J49)</f>
        <v>0</v>
      </c>
      <c r="N47" s="499"/>
      <c r="O47" s="39"/>
      <c r="P47" s="30"/>
      <c r="Q47" s="30"/>
      <c r="R47" s="30"/>
      <c r="S47" s="30"/>
      <c r="T47" s="30"/>
    </row>
    <row r="48" spans="1:20" ht="15" customHeight="1">
      <c r="A48" s="47"/>
      <c r="B48" s="503"/>
      <c r="C48" s="499"/>
      <c r="D48" s="515"/>
      <c r="E48" s="53" t="s">
        <v>52</v>
      </c>
      <c r="F48" s="59"/>
      <c r="G48" s="60"/>
      <c r="H48" s="59"/>
      <c r="I48" s="61"/>
      <c r="J48" s="57">
        <f t="shared" si="0"/>
        <v>0</v>
      </c>
      <c r="K48" s="58"/>
      <c r="L48" s="46"/>
      <c r="M48" s="507"/>
      <c r="N48" s="499"/>
      <c r="O48" s="39"/>
      <c r="P48" s="30"/>
      <c r="Q48" s="30"/>
      <c r="R48" s="30"/>
      <c r="S48" s="30"/>
      <c r="T48" s="30"/>
    </row>
    <row r="49" spans="1:20" ht="15" customHeight="1">
      <c r="A49" s="47"/>
      <c r="B49" s="503"/>
      <c r="C49" s="500"/>
      <c r="D49" s="516"/>
      <c r="E49" s="53" t="s">
        <v>53</v>
      </c>
      <c r="F49" s="59"/>
      <c r="G49" s="60"/>
      <c r="H49" s="59"/>
      <c r="I49" s="61"/>
      <c r="J49" s="57">
        <f t="shared" si="0"/>
        <v>0</v>
      </c>
      <c r="K49" s="58"/>
      <c r="L49" s="46"/>
      <c r="M49" s="512"/>
      <c r="N49" s="499"/>
      <c r="O49" s="39"/>
      <c r="P49" s="30"/>
      <c r="Q49" s="30"/>
      <c r="R49" s="30"/>
      <c r="S49" s="30"/>
      <c r="T49" s="30"/>
    </row>
    <row r="50" spans="1:20" ht="19.5" customHeight="1">
      <c r="A50" s="31"/>
      <c r="B50" s="503"/>
      <c r="C50" s="521" t="s">
        <v>30</v>
      </c>
      <c r="D50" s="522" t="s">
        <v>54</v>
      </c>
      <c r="E50" s="62" t="s">
        <v>51</v>
      </c>
      <c r="F50" s="40"/>
      <c r="G50" s="41"/>
      <c r="H50" s="42"/>
      <c r="I50" s="43"/>
      <c r="J50" s="63">
        <f t="shared" si="0"/>
        <v>0</v>
      </c>
      <c r="K50" s="58"/>
      <c r="L50" s="46"/>
      <c r="M50" s="511">
        <f>SUM(J50:J52)</f>
        <v>0</v>
      </c>
      <c r="N50" s="499"/>
      <c r="O50" s="39"/>
      <c r="P50" s="30"/>
      <c r="Q50" s="30"/>
      <c r="R50" s="30"/>
      <c r="S50" s="30"/>
      <c r="T50" s="30"/>
    </row>
    <row r="51" spans="1:20" ht="19.5" customHeight="1">
      <c r="A51" s="31"/>
      <c r="B51" s="503"/>
      <c r="C51" s="499"/>
      <c r="D51" s="515"/>
      <c r="E51" s="62" t="s">
        <v>52</v>
      </c>
      <c r="F51" s="40"/>
      <c r="G51" s="41"/>
      <c r="H51" s="42"/>
      <c r="I51" s="43"/>
      <c r="J51" s="44">
        <f t="shared" si="0"/>
        <v>0</v>
      </c>
      <c r="K51" s="45"/>
      <c r="L51" s="46"/>
      <c r="M51" s="507"/>
      <c r="N51" s="499"/>
      <c r="O51" s="39"/>
      <c r="P51" s="30"/>
      <c r="Q51" s="30"/>
      <c r="R51" s="30"/>
      <c r="S51" s="30"/>
      <c r="T51" s="30"/>
    </row>
    <row r="52" spans="1:20" ht="15.75" customHeight="1">
      <c r="A52" s="47"/>
      <c r="B52" s="503"/>
      <c r="C52" s="500"/>
      <c r="D52" s="516"/>
      <c r="E52" s="62" t="s">
        <v>53</v>
      </c>
      <c r="F52" s="48"/>
      <c r="G52" s="49"/>
      <c r="H52" s="48"/>
      <c r="I52" s="50"/>
      <c r="J52" s="44">
        <f t="shared" si="0"/>
        <v>0</v>
      </c>
      <c r="K52" s="45"/>
      <c r="L52" s="51"/>
      <c r="M52" s="512"/>
      <c r="N52" s="499"/>
      <c r="O52" s="52"/>
      <c r="P52" s="13"/>
      <c r="Q52" s="13"/>
      <c r="R52" s="13"/>
      <c r="S52" s="13"/>
      <c r="T52" s="13"/>
    </row>
    <row r="53" spans="1:20" ht="19.5" customHeight="1">
      <c r="A53" s="31"/>
      <c r="B53" s="503"/>
      <c r="C53" s="513" t="s">
        <v>31</v>
      </c>
      <c r="D53" s="514" t="s">
        <v>54</v>
      </c>
      <c r="E53" s="53" t="s">
        <v>51</v>
      </c>
      <c r="F53" s="54"/>
      <c r="G53" s="55"/>
      <c r="H53" s="54"/>
      <c r="I53" s="56"/>
      <c r="J53" s="57">
        <f t="shared" si="0"/>
        <v>0</v>
      </c>
      <c r="K53" s="58"/>
      <c r="L53" s="46"/>
      <c r="M53" s="506">
        <f>SUM(J53:J55)</f>
        <v>0</v>
      </c>
      <c r="N53" s="499"/>
      <c r="O53" s="39"/>
      <c r="P53" s="30"/>
      <c r="Q53" s="30"/>
      <c r="R53" s="30"/>
      <c r="S53" s="30"/>
      <c r="T53" s="30"/>
    </row>
    <row r="54" spans="1:20" ht="19.5" customHeight="1">
      <c r="A54" s="47"/>
      <c r="B54" s="503"/>
      <c r="C54" s="499"/>
      <c r="D54" s="515"/>
      <c r="E54" s="53" t="s">
        <v>52</v>
      </c>
      <c r="F54" s="59"/>
      <c r="G54" s="60"/>
      <c r="H54" s="59"/>
      <c r="I54" s="61"/>
      <c r="J54" s="57">
        <f t="shared" si="0"/>
        <v>0</v>
      </c>
      <c r="K54" s="58"/>
      <c r="L54" s="46"/>
      <c r="M54" s="507"/>
      <c r="N54" s="499"/>
      <c r="O54" s="39"/>
      <c r="P54" s="30"/>
      <c r="Q54" s="30"/>
      <c r="R54" s="30"/>
      <c r="S54" s="30"/>
      <c r="T54" s="30"/>
    </row>
    <row r="55" spans="1:20" ht="15.75" customHeight="1">
      <c r="A55" s="47"/>
      <c r="B55" s="518"/>
      <c r="C55" s="499"/>
      <c r="D55" s="515"/>
      <c r="E55" s="53" t="s">
        <v>53</v>
      </c>
      <c r="F55" s="59"/>
      <c r="G55" s="60"/>
      <c r="H55" s="59"/>
      <c r="I55" s="61"/>
      <c r="J55" s="57">
        <f t="shared" si="0"/>
        <v>0</v>
      </c>
      <c r="K55" s="58"/>
      <c r="L55" s="46"/>
      <c r="M55" s="512"/>
      <c r="N55" s="500"/>
      <c r="O55" s="39"/>
      <c r="P55" s="30"/>
      <c r="Q55" s="30"/>
      <c r="R55" s="30"/>
      <c r="S55" s="30"/>
      <c r="T55" s="30"/>
    </row>
    <row r="56" spans="1:20" ht="21" customHeight="1">
      <c r="A56" s="31"/>
      <c r="B56" s="520" t="s">
        <v>9</v>
      </c>
      <c r="C56" s="521" t="s">
        <v>32</v>
      </c>
      <c r="D56" s="522" t="s">
        <v>54</v>
      </c>
      <c r="E56" s="62" t="s">
        <v>51</v>
      </c>
      <c r="F56" s="40"/>
      <c r="G56" s="41"/>
      <c r="H56" s="42"/>
      <c r="I56" s="43"/>
      <c r="J56" s="63">
        <f t="shared" si="0"/>
        <v>0</v>
      </c>
      <c r="K56" s="58"/>
      <c r="L56" s="46"/>
      <c r="M56" s="511"/>
      <c r="N56" s="523">
        <f>SUM(M56:M67)</f>
        <v>0</v>
      </c>
      <c r="O56" s="39"/>
      <c r="P56" s="30"/>
      <c r="Q56" s="30"/>
      <c r="R56" s="30"/>
      <c r="S56" s="30"/>
      <c r="T56" s="30"/>
    </row>
    <row r="57" spans="1:20" ht="19.5" customHeight="1">
      <c r="A57" s="31"/>
      <c r="B57" s="503"/>
      <c r="C57" s="499"/>
      <c r="D57" s="515"/>
      <c r="E57" s="62" t="s">
        <v>52</v>
      </c>
      <c r="F57" s="40"/>
      <c r="G57" s="41"/>
      <c r="H57" s="42"/>
      <c r="I57" s="43"/>
      <c r="J57" s="44">
        <f t="shared" si="0"/>
        <v>0</v>
      </c>
      <c r="K57" s="45"/>
      <c r="L57" s="46"/>
      <c r="M57" s="507"/>
      <c r="N57" s="499"/>
      <c r="O57" s="39"/>
      <c r="P57" s="30"/>
      <c r="Q57" s="30"/>
      <c r="R57" s="30"/>
      <c r="S57" s="30"/>
      <c r="T57" s="30"/>
    </row>
    <row r="58" spans="1:20" ht="19.5" customHeight="1">
      <c r="A58" s="47"/>
      <c r="B58" s="503"/>
      <c r="C58" s="500"/>
      <c r="D58" s="516"/>
      <c r="E58" s="62" t="s">
        <v>53</v>
      </c>
      <c r="F58" s="48"/>
      <c r="G58" s="49"/>
      <c r="H58" s="48"/>
      <c r="I58" s="50"/>
      <c r="J58" s="44">
        <f t="shared" si="0"/>
        <v>0</v>
      </c>
      <c r="K58" s="45"/>
      <c r="L58" s="51"/>
      <c r="M58" s="512"/>
      <c r="N58" s="499"/>
      <c r="O58" s="52"/>
      <c r="P58" s="13"/>
      <c r="Q58" s="13"/>
      <c r="R58" s="13"/>
      <c r="S58" s="13"/>
      <c r="T58" s="13"/>
    </row>
    <row r="59" spans="1:20" ht="19.5" customHeight="1">
      <c r="A59" s="31"/>
      <c r="B59" s="503"/>
      <c r="C59" s="513" t="s">
        <v>33</v>
      </c>
      <c r="D59" s="514" t="s">
        <v>54</v>
      </c>
      <c r="E59" s="53" t="s">
        <v>51</v>
      </c>
      <c r="F59" s="54"/>
      <c r="G59" s="55"/>
      <c r="H59" s="54"/>
      <c r="I59" s="56"/>
      <c r="J59" s="57">
        <f t="shared" si="0"/>
        <v>0</v>
      </c>
      <c r="K59" s="58"/>
      <c r="L59" s="46"/>
      <c r="M59" s="506"/>
      <c r="N59" s="499"/>
      <c r="O59" s="39"/>
      <c r="P59" s="30"/>
      <c r="Q59" s="30"/>
      <c r="R59" s="30"/>
      <c r="S59" s="30"/>
      <c r="T59" s="30"/>
    </row>
    <row r="60" spans="1:20" ht="19.5" customHeight="1">
      <c r="A60" s="47"/>
      <c r="B60" s="503"/>
      <c r="C60" s="499"/>
      <c r="D60" s="515"/>
      <c r="E60" s="53" t="s">
        <v>52</v>
      </c>
      <c r="F60" s="59"/>
      <c r="G60" s="60"/>
      <c r="H60" s="59"/>
      <c r="I60" s="61"/>
      <c r="J60" s="57">
        <f t="shared" si="0"/>
        <v>0</v>
      </c>
      <c r="K60" s="58"/>
      <c r="L60" s="46"/>
      <c r="M60" s="507"/>
      <c r="N60" s="499"/>
      <c r="O60" s="39"/>
      <c r="P60" s="30"/>
      <c r="Q60" s="30"/>
      <c r="R60" s="30"/>
      <c r="S60" s="30"/>
      <c r="T60" s="30"/>
    </row>
    <row r="61" spans="1:20" ht="19.5" customHeight="1">
      <c r="A61" s="47"/>
      <c r="B61" s="503"/>
      <c r="C61" s="500"/>
      <c r="D61" s="516"/>
      <c r="E61" s="53" t="s">
        <v>53</v>
      </c>
      <c r="F61" s="59"/>
      <c r="G61" s="60"/>
      <c r="H61" s="59"/>
      <c r="I61" s="61"/>
      <c r="J61" s="57">
        <f t="shared" si="0"/>
        <v>0</v>
      </c>
      <c r="K61" s="58"/>
      <c r="L61" s="46"/>
      <c r="M61" s="512"/>
      <c r="N61" s="499"/>
      <c r="O61" s="39"/>
      <c r="P61" s="30"/>
      <c r="Q61" s="30"/>
      <c r="R61" s="30"/>
      <c r="S61" s="30"/>
      <c r="T61" s="30"/>
    </row>
    <row r="62" spans="1:20" ht="19.5" customHeight="1">
      <c r="A62" s="31"/>
      <c r="B62" s="503"/>
      <c r="C62" s="524" t="s">
        <v>34</v>
      </c>
      <c r="D62" s="525" t="s">
        <v>54</v>
      </c>
      <c r="E62" s="62" t="s">
        <v>51</v>
      </c>
      <c r="F62" s="40"/>
      <c r="G62" s="41"/>
      <c r="H62" s="42"/>
      <c r="I62" s="43"/>
      <c r="J62" s="63">
        <f t="shared" si="0"/>
        <v>0</v>
      </c>
      <c r="K62" s="58"/>
      <c r="L62" s="46"/>
      <c r="M62" s="511">
        <f>SUM(J62:J64)</f>
        <v>0</v>
      </c>
      <c r="N62" s="499"/>
      <c r="O62" s="39"/>
      <c r="P62" s="30"/>
      <c r="Q62" s="30"/>
      <c r="R62" s="30"/>
      <c r="S62" s="30"/>
      <c r="T62" s="30"/>
    </row>
    <row r="63" spans="1:20" ht="19.5" customHeight="1">
      <c r="A63" s="31"/>
      <c r="B63" s="503"/>
      <c r="C63" s="503"/>
      <c r="D63" s="503"/>
      <c r="E63" s="62" t="s">
        <v>52</v>
      </c>
      <c r="F63" s="40"/>
      <c r="G63" s="41"/>
      <c r="H63" s="42"/>
      <c r="I63" s="43"/>
      <c r="J63" s="44">
        <f t="shared" si="0"/>
        <v>0</v>
      </c>
      <c r="K63" s="45"/>
      <c r="L63" s="46"/>
      <c r="M63" s="507"/>
      <c r="N63" s="499"/>
      <c r="O63" s="39"/>
      <c r="P63" s="30"/>
      <c r="Q63" s="30"/>
      <c r="R63" s="30"/>
      <c r="S63" s="30"/>
      <c r="T63" s="30"/>
    </row>
    <row r="64" spans="1:20" ht="19.5" customHeight="1">
      <c r="A64" s="47"/>
      <c r="B64" s="503"/>
      <c r="C64" s="503"/>
      <c r="D64" s="503"/>
      <c r="E64" s="62" t="s">
        <v>53</v>
      </c>
      <c r="F64" s="48"/>
      <c r="G64" s="49"/>
      <c r="H64" s="48"/>
      <c r="I64" s="50"/>
      <c r="J64" s="44">
        <f t="shared" si="0"/>
        <v>0</v>
      </c>
      <c r="K64" s="45"/>
      <c r="L64" s="51"/>
      <c r="M64" s="512"/>
      <c r="N64" s="499"/>
      <c r="O64" s="52"/>
      <c r="P64" s="13"/>
      <c r="Q64" s="13"/>
      <c r="R64" s="13"/>
      <c r="S64" s="13"/>
      <c r="T64" s="13"/>
    </row>
    <row r="65" spans="1:20" ht="19.5" customHeight="1">
      <c r="A65" s="31"/>
      <c r="B65" s="503"/>
      <c r="C65" s="513" t="s">
        <v>35</v>
      </c>
      <c r="D65" s="514" t="s">
        <v>54</v>
      </c>
      <c r="E65" s="53" t="s">
        <v>51</v>
      </c>
      <c r="F65" s="54"/>
      <c r="G65" s="55"/>
      <c r="H65" s="54"/>
      <c r="I65" s="56"/>
      <c r="J65" s="57">
        <f t="shared" si="0"/>
        <v>0</v>
      </c>
      <c r="K65" s="58"/>
      <c r="L65" s="46"/>
      <c r="M65" s="506">
        <f>SUM(J65:J67)</f>
        <v>0</v>
      </c>
      <c r="N65" s="499"/>
      <c r="O65" s="39"/>
      <c r="P65" s="30"/>
      <c r="Q65" s="30"/>
      <c r="R65" s="30"/>
      <c r="S65" s="30"/>
      <c r="T65" s="30"/>
    </row>
    <row r="66" spans="1:20" ht="19.5" customHeight="1">
      <c r="A66" s="47"/>
      <c r="B66" s="503"/>
      <c r="C66" s="499"/>
      <c r="D66" s="515"/>
      <c r="E66" s="53" t="s">
        <v>52</v>
      </c>
      <c r="F66" s="59"/>
      <c r="G66" s="60"/>
      <c r="H66" s="59"/>
      <c r="I66" s="61"/>
      <c r="J66" s="57">
        <f t="shared" si="0"/>
        <v>0</v>
      </c>
      <c r="K66" s="58"/>
      <c r="L66" s="46"/>
      <c r="M66" s="507"/>
      <c r="N66" s="499"/>
      <c r="O66" s="39"/>
      <c r="P66" s="30"/>
      <c r="Q66" s="30"/>
      <c r="R66" s="30"/>
      <c r="S66" s="30"/>
      <c r="T66" s="30"/>
    </row>
    <row r="67" spans="1:20" ht="19.5" customHeight="1">
      <c r="A67" s="47"/>
      <c r="B67" s="518"/>
      <c r="C67" s="500"/>
      <c r="D67" s="516"/>
      <c r="E67" s="53" t="s">
        <v>53</v>
      </c>
      <c r="F67" s="59"/>
      <c r="G67" s="60"/>
      <c r="H67" s="59"/>
      <c r="I67" s="61"/>
      <c r="J67" s="57">
        <f t="shared" si="0"/>
        <v>0</v>
      </c>
      <c r="K67" s="58"/>
      <c r="L67" s="46"/>
      <c r="M67" s="512"/>
      <c r="N67" s="500"/>
      <c r="O67" s="39"/>
      <c r="P67" s="30"/>
      <c r="Q67" s="30"/>
      <c r="R67" s="30"/>
      <c r="S67" s="30"/>
      <c r="T67" s="30"/>
    </row>
    <row r="68" spans="1:20" ht="19.5" customHeight="1">
      <c r="A68" s="31"/>
      <c r="B68" s="501" t="s">
        <v>55</v>
      </c>
      <c r="C68" s="502"/>
      <c r="D68" s="517"/>
      <c r="E68" s="65" t="s">
        <v>51</v>
      </c>
      <c r="F68" s="48"/>
      <c r="G68" s="48"/>
      <c r="H68" s="48"/>
      <c r="I68" s="48"/>
      <c r="J68" s="63">
        <f t="shared" si="0"/>
        <v>0</v>
      </c>
      <c r="K68" s="58">
        <v>95000000</v>
      </c>
      <c r="L68" s="46"/>
      <c r="M68" s="519">
        <f>SUM(J68:J70)</f>
        <v>0</v>
      </c>
      <c r="N68" s="498">
        <f>M68</f>
        <v>0</v>
      </c>
      <c r="O68" s="39"/>
      <c r="P68" s="30"/>
      <c r="Q68" s="30"/>
      <c r="R68" s="30"/>
      <c r="S68" s="30"/>
      <c r="T68" s="30"/>
    </row>
    <row r="69" spans="1:20" ht="19.5" customHeight="1">
      <c r="A69" s="31"/>
      <c r="B69" s="503"/>
      <c r="C69" s="504"/>
      <c r="D69" s="515"/>
      <c r="E69" s="65" t="s">
        <v>52</v>
      </c>
      <c r="F69" s="48"/>
      <c r="G69" s="48"/>
      <c r="H69" s="48"/>
      <c r="I69" s="48"/>
      <c r="J69" s="63">
        <f t="shared" si="0"/>
        <v>0</v>
      </c>
      <c r="K69" s="58"/>
      <c r="L69" s="46"/>
      <c r="M69" s="507"/>
      <c r="N69" s="499"/>
      <c r="O69" s="39"/>
      <c r="P69" s="30"/>
      <c r="Q69" s="30"/>
      <c r="R69" s="30"/>
      <c r="S69" s="30"/>
      <c r="T69" s="30"/>
    </row>
    <row r="70" spans="1:20" ht="19.5" customHeight="1">
      <c r="A70" s="31"/>
      <c r="B70" s="518"/>
      <c r="C70" s="518"/>
      <c r="D70" s="516"/>
      <c r="E70" s="66" t="s">
        <v>53</v>
      </c>
      <c r="F70" s="48"/>
      <c r="G70" s="48"/>
      <c r="H70" s="48"/>
      <c r="I70" s="48"/>
      <c r="J70" s="63">
        <f t="shared" si="0"/>
        <v>0</v>
      </c>
      <c r="K70" s="58"/>
      <c r="L70" s="46"/>
      <c r="M70" s="512"/>
      <c r="N70" s="500"/>
      <c r="O70" s="39"/>
      <c r="P70" s="30"/>
      <c r="Q70" s="30"/>
      <c r="R70" s="30"/>
      <c r="S70" s="30"/>
      <c r="T70" s="30"/>
    </row>
    <row r="71" spans="1:20" ht="41.25" customHeight="1">
      <c r="A71" s="31"/>
      <c r="B71" s="501" t="s">
        <v>56</v>
      </c>
      <c r="C71" s="502"/>
      <c r="D71" s="502"/>
      <c r="E71" s="67" t="s">
        <v>57</v>
      </c>
      <c r="F71" s="68"/>
      <c r="G71" s="55"/>
      <c r="H71" s="54"/>
      <c r="I71" s="56"/>
      <c r="J71" s="57">
        <f t="shared" si="0"/>
        <v>0</v>
      </c>
      <c r="K71" s="58"/>
      <c r="L71" s="46"/>
      <c r="M71" s="506">
        <f>SUM(J71:J73)</f>
        <v>0</v>
      </c>
      <c r="N71" s="509">
        <f>M71</f>
        <v>0</v>
      </c>
      <c r="O71" s="39"/>
      <c r="P71" s="30"/>
      <c r="Q71" s="30"/>
      <c r="R71" s="30"/>
      <c r="S71" s="30"/>
      <c r="T71" s="30"/>
    </row>
    <row r="72" spans="1:20" ht="24.75" customHeight="1">
      <c r="A72" s="31"/>
      <c r="B72" s="503"/>
      <c r="C72" s="504"/>
      <c r="D72" s="503"/>
      <c r="E72" s="67" t="s">
        <v>58</v>
      </c>
      <c r="F72" s="69"/>
      <c r="G72" s="60"/>
      <c r="H72" s="59"/>
      <c r="I72" s="61"/>
      <c r="J72" s="57">
        <f t="shared" si="0"/>
        <v>0</v>
      </c>
      <c r="K72" s="58"/>
      <c r="L72" s="46"/>
      <c r="M72" s="507"/>
      <c r="N72" s="499"/>
      <c r="O72" s="39"/>
      <c r="P72" s="30"/>
      <c r="Q72" s="30"/>
      <c r="R72" s="30"/>
      <c r="S72" s="30"/>
      <c r="T72" s="30"/>
    </row>
    <row r="73" spans="1:20" ht="39.75" customHeight="1" thickBot="1">
      <c r="A73" s="31"/>
      <c r="B73" s="505"/>
      <c r="C73" s="505"/>
      <c r="D73" s="505"/>
      <c r="E73" s="70" t="s">
        <v>59</v>
      </c>
      <c r="F73" s="71"/>
      <c r="G73" s="72"/>
      <c r="H73" s="73"/>
      <c r="I73" s="74"/>
      <c r="J73" s="75">
        <f t="shared" si="0"/>
        <v>0</v>
      </c>
      <c r="K73" s="76">
        <f>(SUM(K8:K72)*5%)/95%</f>
        <v>5000000</v>
      </c>
      <c r="L73" s="77"/>
      <c r="M73" s="508"/>
      <c r="N73" s="510"/>
      <c r="O73" s="39"/>
      <c r="P73" s="30"/>
      <c r="Q73" s="30"/>
      <c r="R73" s="30"/>
      <c r="S73" s="30"/>
      <c r="T73" s="30"/>
    </row>
    <row r="74" spans="1:20" ht="34.5" customHeight="1">
      <c r="A74" s="31"/>
      <c r="B74" s="78" t="s">
        <v>60</v>
      </c>
      <c r="C74" s="78"/>
      <c r="D74" s="79">
        <f>SUM(K8:K73)</f>
        <v>100000000</v>
      </c>
      <c r="F74" s="80"/>
      <c r="G74" s="81"/>
      <c r="H74" s="82"/>
      <c r="I74" s="83"/>
      <c r="J74" s="83"/>
      <c r="K74" s="84"/>
      <c r="L74" s="85"/>
      <c r="M74" s="86"/>
      <c r="N74" s="87"/>
      <c r="O74" s="88"/>
      <c r="P74" s="30"/>
      <c r="Q74" s="30"/>
      <c r="R74" s="30"/>
      <c r="S74" s="30"/>
      <c r="T74" s="30"/>
    </row>
    <row r="75" spans="1:20" ht="39" customHeight="1" thickBot="1">
      <c r="A75" s="31"/>
      <c r="B75" s="89" t="s">
        <v>61</v>
      </c>
      <c r="C75" s="89"/>
      <c r="D75" s="90">
        <f>SUM(L8:L73)</f>
        <v>0</v>
      </c>
      <c r="E75" s="80"/>
      <c r="F75" s="80"/>
      <c r="G75" s="81"/>
      <c r="H75" s="82"/>
      <c r="I75" s="83"/>
      <c r="J75" s="83"/>
      <c r="K75" s="83"/>
      <c r="L75" s="85"/>
      <c r="M75" s="86"/>
      <c r="N75" s="87"/>
      <c r="O75" s="30"/>
      <c r="P75" s="30"/>
      <c r="Q75" s="30"/>
      <c r="R75" s="30"/>
      <c r="S75" s="30"/>
      <c r="T75" s="30"/>
    </row>
    <row r="76" spans="1:20" ht="16.5" customHeight="1">
      <c r="A76" s="31"/>
      <c r="B76" s="91"/>
      <c r="C76" s="91"/>
      <c r="D76" s="91"/>
      <c r="E76" s="80"/>
      <c r="F76" s="80"/>
      <c r="G76" s="81"/>
      <c r="H76" s="82"/>
      <c r="I76" s="83"/>
      <c r="J76" s="83"/>
      <c r="K76" s="83"/>
      <c r="L76" s="85"/>
      <c r="M76" s="86"/>
      <c r="N76" s="87"/>
      <c r="O76" s="30"/>
      <c r="P76" s="30"/>
      <c r="Q76" s="30"/>
      <c r="R76" s="30"/>
      <c r="S76" s="30"/>
      <c r="T76" s="30"/>
    </row>
    <row r="77" spans="1:20" ht="12.75" customHeight="1">
      <c r="A77" s="30"/>
      <c r="B77" s="91"/>
      <c r="C77" s="91"/>
      <c r="D77" s="91"/>
      <c r="E77" s="92"/>
      <c r="F77" s="92"/>
      <c r="G77" s="93"/>
      <c r="H77" s="92"/>
      <c r="I77" s="94"/>
      <c r="J77" s="94"/>
      <c r="K77" s="94"/>
      <c r="L77" s="85"/>
      <c r="M77" s="95"/>
      <c r="N77" s="87"/>
      <c r="O77" s="30"/>
      <c r="P77" s="30"/>
      <c r="Q77" s="30"/>
      <c r="R77" s="30"/>
      <c r="S77" s="30"/>
      <c r="T77" s="30"/>
    </row>
    <row r="78" spans="1:20" ht="45.75" customHeight="1">
      <c r="A78" s="30"/>
      <c r="B78" s="91"/>
      <c r="C78" s="91"/>
      <c r="D78" s="91"/>
      <c r="E78" s="91"/>
      <c r="F78" s="91"/>
      <c r="G78" s="91"/>
      <c r="H78" s="91"/>
      <c r="I78" s="91"/>
      <c r="J78" s="91"/>
      <c r="K78" s="91"/>
      <c r="L78" s="91"/>
      <c r="M78" s="91"/>
      <c r="N78" s="91"/>
      <c r="O78" s="30"/>
      <c r="P78" s="30"/>
      <c r="Q78" s="30"/>
      <c r="R78" s="30"/>
      <c r="S78" s="30"/>
      <c r="T78" s="30"/>
    </row>
    <row r="79" spans="1:20" ht="77.25" customHeight="1">
      <c r="A79" s="30"/>
      <c r="B79" s="30"/>
      <c r="C79" s="30"/>
      <c r="D79" s="30"/>
      <c r="E79" s="30"/>
      <c r="F79" s="30"/>
      <c r="G79" s="30"/>
      <c r="H79" s="30"/>
      <c r="I79" s="30"/>
      <c r="J79" s="30"/>
      <c r="K79" s="30"/>
      <c r="L79" s="30"/>
      <c r="M79" s="30"/>
      <c r="N79" s="30"/>
      <c r="O79" s="30"/>
      <c r="P79" s="30"/>
      <c r="Q79" s="30"/>
      <c r="R79" s="30"/>
      <c r="S79" s="30"/>
      <c r="T79" s="30"/>
    </row>
    <row r="80" spans="1:20" ht="10.5" customHeight="1">
      <c r="A80" s="30"/>
      <c r="B80" s="30"/>
      <c r="C80" s="30"/>
      <c r="D80" s="30"/>
      <c r="E80" s="30"/>
      <c r="F80" s="30"/>
      <c r="G80" s="30"/>
      <c r="H80" s="30"/>
      <c r="I80" s="30"/>
      <c r="J80" s="30"/>
      <c r="K80" s="30"/>
      <c r="L80" s="30"/>
      <c r="M80" s="30"/>
      <c r="N80" s="30"/>
      <c r="O80" s="30"/>
      <c r="P80" s="30"/>
      <c r="Q80" s="30"/>
      <c r="R80" s="30"/>
      <c r="S80" s="30"/>
      <c r="T80" s="30"/>
    </row>
    <row r="81" spans="1:20" ht="10.5" customHeight="1">
      <c r="A81" s="30"/>
      <c r="B81" s="30"/>
      <c r="C81" s="30"/>
      <c r="D81" s="30"/>
      <c r="E81" s="30"/>
      <c r="F81" s="30"/>
      <c r="G81" s="30"/>
      <c r="H81" s="30"/>
      <c r="I81" s="30"/>
      <c r="J81" s="30"/>
      <c r="K81" s="30"/>
      <c r="L81" s="30"/>
      <c r="M81" s="30"/>
      <c r="N81" s="30"/>
      <c r="O81" s="30"/>
      <c r="P81" s="30"/>
      <c r="Q81" s="30"/>
      <c r="R81" s="30"/>
      <c r="S81" s="30"/>
      <c r="T81" s="30"/>
    </row>
    <row r="82" spans="1:20" ht="10.5" customHeight="1">
      <c r="A82" s="30"/>
      <c r="B82" s="30"/>
      <c r="C82" s="30"/>
      <c r="D82" s="30"/>
      <c r="E82" s="30"/>
      <c r="F82" s="30"/>
      <c r="G82" s="30"/>
      <c r="H82" s="30"/>
      <c r="I82" s="30"/>
      <c r="J82" s="30"/>
      <c r="K82" s="30"/>
      <c r="L82" s="30"/>
      <c r="M82" s="30"/>
      <c r="N82" s="30"/>
      <c r="O82" s="30"/>
      <c r="P82" s="30"/>
      <c r="Q82" s="30"/>
      <c r="R82" s="30"/>
      <c r="S82" s="30"/>
      <c r="T82" s="30"/>
    </row>
    <row r="83" spans="1:20" ht="12.75" customHeight="1">
      <c r="A83" s="30"/>
      <c r="B83" s="30"/>
      <c r="C83" s="30"/>
      <c r="D83" s="30"/>
      <c r="E83" s="30"/>
      <c r="F83" s="30"/>
      <c r="G83" s="30"/>
      <c r="H83" s="30"/>
      <c r="I83" s="30"/>
      <c r="J83" s="30"/>
      <c r="K83" s="30"/>
      <c r="L83" s="30"/>
      <c r="M83" s="30"/>
      <c r="N83" s="30"/>
      <c r="O83" s="30"/>
      <c r="P83" s="30"/>
      <c r="Q83" s="30"/>
      <c r="R83" s="30"/>
      <c r="S83" s="30"/>
      <c r="T83" s="30"/>
    </row>
    <row r="84" spans="1:20" ht="12.75" customHeight="1">
      <c r="A84" s="30"/>
      <c r="B84" s="30"/>
      <c r="C84" s="30"/>
      <c r="D84" s="30"/>
      <c r="E84" s="30"/>
      <c r="F84" s="30"/>
      <c r="G84" s="30"/>
      <c r="H84" s="30"/>
      <c r="I84" s="30"/>
      <c r="J84" s="30"/>
      <c r="K84" s="30"/>
      <c r="L84" s="30"/>
      <c r="M84" s="30"/>
      <c r="N84" s="30"/>
      <c r="O84" s="30"/>
      <c r="P84" s="30"/>
      <c r="Q84" s="30"/>
      <c r="R84" s="30"/>
      <c r="S84" s="30"/>
      <c r="T84" s="30"/>
    </row>
    <row r="85" spans="1:20" ht="10.5" customHeight="1">
      <c r="A85" s="30"/>
      <c r="B85" s="30"/>
      <c r="C85" s="30"/>
      <c r="D85" s="30"/>
      <c r="E85" s="30"/>
      <c r="F85" s="30"/>
      <c r="G85" s="30"/>
      <c r="H85" s="30"/>
      <c r="I85" s="30"/>
      <c r="J85" s="30"/>
      <c r="K85" s="30"/>
      <c r="L85" s="30"/>
      <c r="M85" s="30"/>
      <c r="N85" s="30"/>
      <c r="O85" s="30"/>
      <c r="P85" s="30"/>
      <c r="Q85" s="30"/>
      <c r="R85" s="30"/>
      <c r="S85" s="30"/>
      <c r="T85" s="30"/>
    </row>
    <row r="86" spans="1:20" ht="10.5" customHeight="1">
      <c r="A86" s="30"/>
      <c r="B86" s="30"/>
      <c r="C86" s="30"/>
      <c r="D86" s="30"/>
      <c r="E86" s="30"/>
      <c r="F86" s="30"/>
      <c r="G86" s="30"/>
      <c r="H86" s="30"/>
      <c r="I86" s="30"/>
      <c r="J86" s="30"/>
      <c r="K86" s="30"/>
      <c r="L86" s="30"/>
      <c r="M86" s="30"/>
      <c r="N86" s="30"/>
      <c r="O86" s="30"/>
      <c r="P86" s="30"/>
      <c r="Q86" s="30"/>
      <c r="R86" s="30"/>
      <c r="S86" s="30"/>
      <c r="T86" s="30"/>
    </row>
    <row r="87" spans="1:20" ht="10.5" customHeight="1">
      <c r="A87" s="30"/>
      <c r="B87" s="30"/>
      <c r="C87" s="30"/>
      <c r="D87" s="30"/>
      <c r="E87" s="30"/>
      <c r="F87" s="30"/>
      <c r="G87" s="30"/>
      <c r="H87" s="30"/>
      <c r="I87" s="30"/>
      <c r="J87" s="30"/>
      <c r="K87" s="30"/>
      <c r="L87" s="30"/>
      <c r="M87" s="30"/>
      <c r="N87" s="30"/>
      <c r="O87" s="30"/>
      <c r="P87" s="30"/>
      <c r="Q87" s="30"/>
      <c r="R87" s="30"/>
      <c r="S87" s="30"/>
      <c r="T87" s="30"/>
    </row>
    <row r="88" spans="1:20" ht="10.5" customHeight="1">
      <c r="A88" s="30"/>
      <c r="B88" s="30"/>
      <c r="C88" s="30"/>
      <c r="D88" s="30"/>
      <c r="E88" s="30"/>
      <c r="F88" s="30"/>
      <c r="G88" s="30"/>
      <c r="H88" s="30"/>
      <c r="I88" s="30"/>
      <c r="J88" s="30"/>
      <c r="K88" s="30"/>
      <c r="L88" s="30"/>
      <c r="M88" s="30"/>
      <c r="N88" s="30"/>
      <c r="O88" s="30"/>
      <c r="P88" s="30"/>
      <c r="Q88" s="30"/>
      <c r="R88" s="30"/>
      <c r="S88" s="30"/>
      <c r="T88" s="30"/>
    </row>
    <row r="89" spans="1:20" ht="10.5" customHeight="1">
      <c r="A89" s="30"/>
      <c r="B89" s="30"/>
      <c r="C89" s="30"/>
      <c r="D89" s="30"/>
      <c r="E89" s="30"/>
      <c r="F89" s="30"/>
      <c r="G89" s="30"/>
      <c r="H89" s="30"/>
      <c r="I89" s="30"/>
      <c r="J89" s="30"/>
      <c r="K89" s="30"/>
      <c r="L89" s="30"/>
      <c r="M89" s="30"/>
      <c r="N89" s="30"/>
      <c r="O89" s="30"/>
      <c r="P89" s="30"/>
      <c r="Q89" s="30"/>
      <c r="R89" s="30"/>
      <c r="S89" s="30"/>
      <c r="T89" s="30"/>
    </row>
    <row r="90" spans="1:20" ht="12.75" customHeight="1">
      <c r="A90" s="30"/>
      <c r="B90" s="30"/>
      <c r="C90" s="30"/>
      <c r="D90" s="30"/>
      <c r="E90" s="30"/>
      <c r="F90" s="30"/>
      <c r="G90" s="30"/>
      <c r="H90" s="30"/>
      <c r="I90" s="30"/>
      <c r="J90" s="30"/>
      <c r="K90" s="30"/>
      <c r="L90" s="30"/>
      <c r="M90" s="30"/>
      <c r="N90" s="30"/>
      <c r="O90" s="30"/>
      <c r="P90" s="30"/>
      <c r="Q90" s="30"/>
      <c r="R90" s="30"/>
      <c r="S90" s="30"/>
      <c r="T90" s="30"/>
    </row>
    <row r="91" spans="1:20" ht="13.5" customHeight="1">
      <c r="A91" s="30"/>
      <c r="B91" s="30"/>
      <c r="C91" s="30"/>
      <c r="D91" s="30"/>
      <c r="E91" s="30"/>
      <c r="F91" s="30"/>
      <c r="G91" s="30"/>
      <c r="H91" s="30"/>
      <c r="I91" s="30"/>
      <c r="J91" s="30"/>
      <c r="K91" s="30"/>
      <c r="L91" s="30"/>
      <c r="M91" s="30"/>
      <c r="N91" s="30"/>
      <c r="O91" s="30"/>
      <c r="P91" s="30"/>
      <c r="Q91" s="30"/>
      <c r="R91" s="30"/>
      <c r="S91" s="30"/>
      <c r="T91" s="30"/>
    </row>
    <row r="92" spans="1:20" ht="10.5" customHeight="1">
      <c r="A92" s="30"/>
      <c r="B92" s="30"/>
      <c r="C92" s="30"/>
      <c r="D92" s="30"/>
      <c r="E92" s="30"/>
      <c r="F92" s="30"/>
      <c r="G92" s="30"/>
      <c r="H92" s="30"/>
      <c r="I92" s="30"/>
      <c r="J92" s="30"/>
      <c r="K92" s="30"/>
      <c r="L92" s="30"/>
      <c r="M92" s="30"/>
      <c r="N92" s="30"/>
      <c r="O92" s="30"/>
      <c r="P92" s="30"/>
      <c r="Q92" s="30"/>
      <c r="R92" s="30"/>
      <c r="S92" s="30"/>
      <c r="T92" s="30"/>
    </row>
    <row r="93" spans="1:20" ht="10.5" customHeight="1">
      <c r="A93" s="30"/>
      <c r="B93" s="30"/>
      <c r="C93" s="30"/>
      <c r="D93" s="30"/>
      <c r="E93" s="30"/>
      <c r="F93" s="30"/>
      <c r="G93" s="30"/>
      <c r="H93" s="30"/>
      <c r="I93" s="30"/>
      <c r="J93" s="30"/>
      <c r="K93" s="30"/>
      <c r="L93" s="30"/>
      <c r="M93" s="30"/>
      <c r="N93" s="30"/>
      <c r="O93" s="30"/>
      <c r="P93" s="30"/>
      <c r="Q93" s="30"/>
      <c r="R93" s="30"/>
      <c r="S93" s="30"/>
      <c r="T93" s="30"/>
    </row>
    <row r="94" spans="1:20" ht="10.5" customHeight="1">
      <c r="A94" s="30"/>
      <c r="B94" s="30"/>
      <c r="C94" s="30"/>
      <c r="D94" s="30"/>
      <c r="E94" s="30"/>
      <c r="F94" s="30"/>
      <c r="G94" s="30"/>
      <c r="H94" s="30"/>
      <c r="I94" s="30"/>
      <c r="J94" s="30"/>
      <c r="K94" s="30"/>
      <c r="L94" s="30"/>
      <c r="M94" s="30"/>
      <c r="N94" s="30"/>
      <c r="O94" s="30"/>
      <c r="P94" s="30"/>
      <c r="Q94" s="30"/>
      <c r="R94" s="30"/>
      <c r="S94" s="30"/>
      <c r="T94" s="30"/>
    </row>
    <row r="95" spans="1:20" ht="10.5" customHeight="1">
      <c r="A95" s="30"/>
      <c r="B95" s="30"/>
      <c r="C95" s="30"/>
      <c r="D95" s="30"/>
      <c r="E95" s="30"/>
      <c r="F95" s="30"/>
      <c r="G95" s="30"/>
      <c r="H95" s="30"/>
      <c r="I95" s="30"/>
      <c r="J95" s="30"/>
      <c r="K95" s="30"/>
      <c r="L95" s="30"/>
      <c r="M95" s="30"/>
      <c r="N95" s="30"/>
      <c r="O95" s="30"/>
      <c r="P95" s="30"/>
      <c r="Q95" s="30"/>
      <c r="R95" s="30"/>
      <c r="S95" s="30"/>
      <c r="T95" s="30"/>
    </row>
    <row r="96" spans="1:20" ht="12.75" customHeight="1">
      <c r="A96" s="30"/>
      <c r="B96" s="30"/>
      <c r="C96" s="30"/>
      <c r="D96" s="30"/>
      <c r="E96" s="96"/>
      <c r="F96" s="96"/>
      <c r="G96" s="97"/>
      <c r="H96" s="96"/>
      <c r="I96" s="98"/>
      <c r="J96" s="98"/>
      <c r="K96" s="98"/>
      <c r="L96" s="99"/>
      <c r="M96" s="100"/>
      <c r="N96" s="101"/>
      <c r="O96" s="30"/>
      <c r="P96" s="30"/>
      <c r="Q96" s="30"/>
      <c r="R96" s="30"/>
      <c r="S96" s="30"/>
      <c r="T96" s="30"/>
    </row>
    <row r="97" spans="1:20" ht="10.5" customHeight="1">
      <c r="A97" s="30"/>
      <c r="B97" s="30"/>
      <c r="C97" s="30"/>
      <c r="D97" s="30"/>
      <c r="E97" s="102"/>
      <c r="F97" s="102"/>
      <c r="G97" s="103"/>
      <c r="H97" s="104"/>
      <c r="I97" s="105"/>
      <c r="J97" s="105"/>
      <c r="K97" s="105"/>
      <c r="L97" s="99"/>
      <c r="M97" s="106"/>
      <c r="N97" s="101"/>
      <c r="O97" s="30"/>
      <c r="P97" s="30"/>
      <c r="Q97" s="30"/>
      <c r="R97" s="30"/>
      <c r="S97" s="30"/>
      <c r="T97" s="30"/>
    </row>
    <row r="98" spans="1:20" ht="10.5" customHeight="1">
      <c r="A98" s="30"/>
      <c r="B98" s="30"/>
      <c r="C98" s="30"/>
      <c r="D98" s="30"/>
      <c r="E98" s="102"/>
      <c r="F98" s="102"/>
      <c r="G98" s="103"/>
      <c r="H98" s="104"/>
      <c r="I98" s="105"/>
      <c r="J98" s="105"/>
      <c r="K98" s="105"/>
      <c r="L98" s="99"/>
      <c r="M98" s="106"/>
      <c r="N98" s="101"/>
      <c r="O98" s="30"/>
      <c r="P98" s="30"/>
      <c r="Q98" s="30"/>
      <c r="R98" s="30"/>
      <c r="S98" s="30"/>
      <c r="T98" s="30"/>
    </row>
    <row r="99" spans="1:20" ht="10.5" customHeight="1">
      <c r="A99" s="30"/>
      <c r="B99" s="30"/>
      <c r="C99" s="30"/>
      <c r="D99" s="30"/>
      <c r="E99" s="102"/>
      <c r="F99" s="102"/>
      <c r="G99" s="103"/>
      <c r="H99" s="104"/>
      <c r="I99" s="105"/>
      <c r="J99" s="105"/>
      <c r="K99" s="105"/>
      <c r="L99" s="99"/>
      <c r="M99" s="106"/>
      <c r="N99" s="101"/>
      <c r="O99" s="30"/>
      <c r="P99" s="30"/>
      <c r="Q99" s="30"/>
      <c r="R99" s="30"/>
      <c r="S99" s="30"/>
      <c r="T99" s="30"/>
    </row>
    <row r="100" spans="1:20" ht="10.5" customHeight="1">
      <c r="A100" s="30"/>
      <c r="B100" s="30"/>
      <c r="C100" s="30"/>
      <c r="D100" s="30"/>
      <c r="E100" s="102"/>
      <c r="F100" s="102"/>
      <c r="G100" s="103"/>
      <c r="H100" s="104"/>
      <c r="I100" s="105"/>
      <c r="J100" s="105"/>
      <c r="K100" s="105"/>
      <c r="L100" s="99"/>
      <c r="M100" s="106"/>
      <c r="N100" s="101"/>
      <c r="O100" s="30"/>
      <c r="P100" s="30"/>
      <c r="Q100" s="30"/>
      <c r="R100" s="30"/>
      <c r="S100" s="30"/>
      <c r="T100" s="30"/>
    </row>
    <row r="101" spans="1:20" ht="10.5" customHeight="1">
      <c r="A101" s="30"/>
      <c r="B101" s="30"/>
      <c r="C101" s="30"/>
      <c r="D101" s="30"/>
      <c r="E101" s="102"/>
      <c r="F101" s="102"/>
      <c r="G101" s="103"/>
      <c r="H101" s="104"/>
      <c r="I101" s="105"/>
      <c r="J101" s="105"/>
      <c r="K101" s="105"/>
      <c r="L101" s="99"/>
      <c r="M101" s="106"/>
      <c r="N101" s="101"/>
      <c r="O101" s="30"/>
      <c r="P101" s="30"/>
      <c r="Q101" s="30"/>
      <c r="R101" s="30"/>
      <c r="S101" s="30"/>
      <c r="T101" s="30"/>
    </row>
    <row r="102" spans="1:20" ht="12.75" customHeight="1">
      <c r="A102" s="30"/>
      <c r="B102" s="30"/>
      <c r="C102" s="30"/>
      <c r="D102" s="30"/>
      <c r="E102" s="96"/>
      <c r="F102" s="96"/>
      <c r="G102" s="97"/>
      <c r="H102" s="96"/>
      <c r="I102" s="98"/>
      <c r="J102" s="98"/>
      <c r="K102" s="98"/>
      <c r="L102" s="99"/>
      <c r="M102" s="100"/>
      <c r="N102" s="101"/>
      <c r="O102" s="30"/>
      <c r="P102" s="30"/>
      <c r="Q102" s="30"/>
      <c r="R102" s="30"/>
      <c r="S102" s="30"/>
      <c r="T102" s="30"/>
    </row>
    <row r="103" spans="1:20" ht="10.5" customHeight="1">
      <c r="A103" s="30"/>
      <c r="B103" s="30"/>
      <c r="C103" s="30"/>
      <c r="D103" s="30"/>
      <c r="E103" s="102"/>
      <c r="F103" s="102"/>
      <c r="G103" s="103"/>
      <c r="H103" s="104"/>
      <c r="I103" s="105"/>
      <c r="J103" s="105"/>
      <c r="K103" s="105"/>
      <c r="L103" s="99"/>
      <c r="M103" s="106"/>
      <c r="N103" s="101"/>
      <c r="O103" s="30"/>
      <c r="P103" s="30"/>
      <c r="Q103" s="30"/>
      <c r="R103" s="30"/>
      <c r="S103" s="30"/>
      <c r="T103" s="30"/>
    </row>
    <row r="104" spans="1:20" ht="10.5" customHeight="1">
      <c r="A104" s="30"/>
      <c r="B104" s="30"/>
      <c r="C104" s="30"/>
      <c r="D104" s="30"/>
      <c r="E104" s="102"/>
      <c r="F104" s="102"/>
      <c r="G104" s="103"/>
      <c r="H104" s="104"/>
      <c r="I104" s="105"/>
      <c r="J104" s="105"/>
      <c r="K104" s="105"/>
      <c r="L104" s="99"/>
      <c r="M104" s="106"/>
      <c r="N104" s="101"/>
      <c r="O104" s="30"/>
      <c r="P104" s="30"/>
      <c r="Q104" s="30"/>
      <c r="R104" s="30"/>
      <c r="S104" s="30"/>
      <c r="T104" s="30"/>
    </row>
    <row r="105" spans="1:20" ht="10.5" customHeight="1">
      <c r="A105" s="30"/>
      <c r="B105" s="30"/>
      <c r="C105" s="30"/>
      <c r="D105" s="30"/>
      <c r="E105" s="102"/>
      <c r="F105" s="102"/>
      <c r="G105" s="103"/>
      <c r="H105" s="104"/>
      <c r="I105" s="105"/>
      <c r="J105" s="105"/>
      <c r="K105" s="105"/>
      <c r="L105" s="99"/>
      <c r="M105" s="106"/>
      <c r="N105" s="101"/>
      <c r="O105" s="30"/>
      <c r="P105" s="30"/>
      <c r="Q105" s="30"/>
      <c r="R105" s="30"/>
      <c r="S105" s="30"/>
      <c r="T105" s="30"/>
    </row>
    <row r="106" spans="1:20" ht="10.5" customHeight="1">
      <c r="A106" s="30"/>
      <c r="B106" s="30"/>
      <c r="C106" s="30"/>
      <c r="D106" s="30"/>
      <c r="E106" s="102"/>
      <c r="F106" s="102"/>
      <c r="G106" s="103"/>
      <c r="H106" s="104"/>
      <c r="I106" s="105"/>
      <c r="J106" s="105"/>
      <c r="K106" s="105"/>
      <c r="L106" s="99"/>
      <c r="M106" s="106"/>
      <c r="N106" s="101"/>
      <c r="O106" s="30"/>
      <c r="P106" s="30"/>
      <c r="Q106" s="30"/>
      <c r="R106" s="30"/>
      <c r="S106" s="30"/>
      <c r="T106" s="30"/>
    </row>
    <row r="107" spans="1:20" ht="10.5" customHeight="1">
      <c r="A107" s="30"/>
      <c r="B107" s="30"/>
      <c r="C107" s="30"/>
      <c r="D107" s="30"/>
      <c r="E107" s="102"/>
      <c r="F107" s="102"/>
      <c r="G107" s="103"/>
      <c r="H107" s="104"/>
      <c r="I107" s="105"/>
      <c r="J107" s="105"/>
      <c r="K107" s="105"/>
      <c r="L107" s="99"/>
      <c r="M107" s="106"/>
      <c r="N107" s="101"/>
      <c r="O107" s="30"/>
      <c r="P107" s="30"/>
      <c r="Q107" s="30"/>
      <c r="R107" s="30"/>
      <c r="S107" s="30"/>
      <c r="T107" s="30"/>
    </row>
    <row r="108" spans="1:20" ht="12.75" customHeight="1">
      <c r="A108" s="30"/>
      <c r="B108" s="30"/>
      <c r="C108" s="30"/>
      <c r="D108" s="30"/>
      <c r="E108" s="107"/>
      <c r="F108" s="107"/>
      <c r="G108" s="108"/>
      <c r="H108" s="109"/>
      <c r="I108" s="110"/>
      <c r="J108" s="110"/>
      <c r="K108" s="110"/>
      <c r="L108" s="111"/>
      <c r="M108" s="112"/>
      <c r="N108" s="101"/>
      <c r="O108" s="30"/>
      <c r="P108" s="30"/>
      <c r="Q108" s="30"/>
      <c r="R108" s="30"/>
      <c r="S108" s="30"/>
      <c r="T108" s="30"/>
    </row>
    <row r="109" spans="1:20" ht="12.75" customHeight="1">
      <c r="A109" s="30"/>
      <c r="B109" s="30"/>
      <c r="C109" s="30"/>
      <c r="D109" s="30"/>
      <c r="E109" s="96"/>
      <c r="F109" s="96"/>
      <c r="G109" s="97"/>
      <c r="H109" s="96"/>
      <c r="I109" s="98"/>
      <c r="J109" s="98"/>
      <c r="K109" s="98"/>
      <c r="L109" s="99"/>
      <c r="M109" s="100"/>
      <c r="N109" s="101"/>
      <c r="O109" s="30"/>
      <c r="P109" s="30"/>
      <c r="Q109" s="30"/>
      <c r="R109" s="30"/>
      <c r="S109" s="30"/>
      <c r="T109" s="30"/>
    </row>
    <row r="110" spans="1:20" ht="10.5" customHeight="1">
      <c r="A110" s="30"/>
      <c r="B110" s="30"/>
      <c r="C110" s="30"/>
      <c r="D110" s="30"/>
      <c r="E110" s="102"/>
      <c r="F110" s="102"/>
      <c r="G110" s="103"/>
      <c r="H110" s="104"/>
      <c r="I110" s="105"/>
      <c r="J110" s="105"/>
      <c r="K110" s="105"/>
      <c r="L110" s="99"/>
      <c r="M110" s="106"/>
      <c r="N110" s="101"/>
      <c r="O110" s="30"/>
      <c r="P110" s="30"/>
      <c r="Q110" s="30"/>
      <c r="R110" s="30"/>
      <c r="S110" s="30"/>
      <c r="T110" s="30"/>
    </row>
    <row r="111" spans="1:20" ht="10.5" customHeight="1">
      <c r="A111" s="30"/>
      <c r="B111" s="30"/>
      <c r="C111" s="30"/>
      <c r="D111" s="30"/>
      <c r="E111" s="102"/>
      <c r="F111" s="102"/>
      <c r="G111" s="103"/>
      <c r="H111" s="104"/>
      <c r="I111" s="105"/>
      <c r="J111" s="105"/>
      <c r="K111" s="105"/>
      <c r="L111" s="99"/>
      <c r="M111" s="106"/>
      <c r="N111" s="101"/>
      <c r="O111" s="30"/>
      <c r="P111" s="30"/>
      <c r="Q111" s="30"/>
      <c r="R111" s="30"/>
      <c r="S111" s="30"/>
      <c r="T111" s="30"/>
    </row>
    <row r="112" spans="1:20" ht="10.5" customHeight="1">
      <c r="A112" s="30"/>
      <c r="B112" s="30"/>
      <c r="C112" s="30"/>
      <c r="D112" s="30"/>
      <c r="E112" s="102"/>
      <c r="F112" s="102"/>
      <c r="G112" s="103"/>
      <c r="H112" s="104"/>
      <c r="I112" s="105"/>
      <c r="J112" s="105"/>
      <c r="K112" s="105"/>
      <c r="L112" s="99"/>
      <c r="M112" s="106"/>
      <c r="N112" s="101"/>
      <c r="O112" s="30"/>
      <c r="P112" s="30"/>
      <c r="Q112" s="30"/>
      <c r="R112" s="30"/>
      <c r="S112" s="30"/>
      <c r="T112" s="30"/>
    </row>
    <row r="113" spans="1:20" ht="10.5" customHeight="1">
      <c r="A113" s="30"/>
      <c r="B113" s="30"/>
      <c r="C113" s="30"/>
      <c r="D113" s="30"/>
      <c r="E113" s="102"/>
      <c r="F113" s="102"/>
      <c r="G113" s="103"/>
      <c r="H113" s="104"/>
      <c r="I113" s="105"/>
      <c r="J113" s="105"/>
      <c r="K113" s="105"/>
      <c r="L113" s="99"/>
      <c r="M113" s="106"/>
      <c r="N113" s="101"/>
      <c r="O113" s="30"/>
      <c r="P113" s="30"/>
      <c r="Q113" s="30"/>
      <c r="R113" s="30"/>
      <c r="S113" s="30"/>
      <c r="T113" s="30"/>
    </row>
    <row r="114" spans="1:20" ht="10.5" customHeight="1">
      <c r="A114" s="30"/>
      <c r="B114" s="30"/>
      <c r="C114" s="30"/>
      <c r="D114" s="30"/>
      <c r="E114" s="102"/>
      <c r="F114" s="102"/>
      <c r="G114" s="103"/>
      <c r="H114" s="104"/>
      <c r="I114" s="105"/>
      <c r="J114" s="105"/>
      <c r="K114" s="105"/>
      <c r="L114" s="99"/>
      <c r="M114" s="106"/>
      <c r="N114" s="101"/>
      <c r="O114" s="30"/>
      <c r="P114" s="30"/>
      <c r="Q114" s="30"/>
      <c r="R114" s="30"/>
      <c r="S114" s="30"/>
      <c r="T114" s="30"/>
    </row>
    <row r="115" spans="1:20" ht="12.75" customHeight="1">
      <c r="A115" s="30"/>
      <c r="B115" s="30"/>
      <c r="C115" s="30"/>
      <c r="D115" s="30"/>
      <c r="E115" s="96"/>
      <c r="F115" s="96"/>
      <c r="G115" s="97"/>
      <c r="H115" s="96"/>
      <c r="I115" s="98"/>
      <c r="J115" s="98"/>
      <c r="K115" s="98"/>
      <c r="L115" s="99"/>
      <c r="M115" s="100"/>
      <c r="N115" s="101"/>
      <c r="O115" s="30"/>
      <c r="P115" s="30"/>
      <c r="Q115" s="30"/>
      <c r="R115" s="30"/>
      <c r="S115" s="30"/>
      <c r="T115" s="30"/>
    </row>
    <row r="116" spans="1:20" ht="10.5" customHeight="1">
      <c r="A116" s="30"/>
      <c r="B116" s="30"/>
      <c r="C116" s="30"/>
      <c r="D116" s="30"/>
      <c r="E116" s="102"/>
      <c r="F116" s="102"/>
      <c r="G116" s="103"/>
      <c r="H116" s="104"/>
      <c r="I116" s="105"/>
      <c r="J116" s="105"/>
      <c r="K116" s="105"/>
      <c r="L116" s="99"/>
      <c r="M116" s="106"/>
      <c r="N116" s="101"/>
      <c r="O116" s="30"/>
      <c r="P116" s="30"/>
      <c r="Q116" s="30"/>
      <c r="R116" s="30"/>
      <c r="S116" s="30"/>
      <c r="T116" s="30"/>
    </row>
    <row r="117" spans="1:20" ht="10.5" customHeight="1">
      <c r="A117" s="30"/>
      <c r="B117" s="30"/>
      <c r="C117" s="30"/>
      <c r="D117" s="30"/>
      <c r="E117" s="102"/>
      <c r="F117" s="102"/>
      <c r="G117" s="103"/>
      <c r="H117" s="104"/>
      <c r="I117" s="105"/>
      <c r="J117" s="105"/>
      <c r="K117" s="105"/>
      <c r="L117" s="99"/>
      <c r="M117" s="106"/>
      <c r="N117" s="101"/>
      <c r="O117" s="30"/>
      <c r="P117" s="30"/>
      <c r="Q117" s="30"/>
      <c r="R117" s="30"/>
      <c r="S117" s="30"/>
      <c r="T117" s="30"/>
    </row>
    <row r="118" spans="1:20" ht="10.5" customHeight="1">
      <c r="A118" s="30"/>
      <c r="B118" s="30"/>
      <c r="C118" s="30"/>
      <c r="D118" s="30"/>
      <c r="E118" s="102"/>
      <c r="F118" s="102"/>
      <c r="G118" s="103"/>
      <c r="H118" s="104"/>
      <c r="I118" s="105"/>
      <c r="J118" s="105"/>
      <c r="K118" s="105"/>
      <c r="L118" s="99"/>
      <c r="M118" s="106"/>
      <c r="N118" s="101"/>
      <c r="O118" s="30"/>
      <c r="P118" s="30"/>
      <c r="Q118" s="30"/>
      <c r="R118" s="30"/>
      <c r="S118" s="30"/>
      <c r="T118" s="30"/>
    </row>
    <row r="119" spans="1:20" ht="10.5" customHeight="1">
      <c r="A119" s="30"/>
      <c r="B119" s="30"/>
      <c r="C119" s="30"/>
      <c r="D119" s="30"/>
      <c r="E119" s="102"/>
      <c r="F119" s="102"/>
      <c r="G119" s="103"/>
      <c r="H119" s="104"/>
      <c r="I119" s="105"/>
      <c r="J119" s="105"/>
      <c r="K119" s="105"/>
      <c r="L119" s="99"/>
      <c r="M119" s="106"/>
      <c r="N119" s="101"/>
      <c r="O119" s="30"/>
      <c r="P119" s="30"/>
      <c r="Q119" s="30"/>
      <c r="R119" s="30"/>
      <c r="S119" s="30"/>
      <c r="T119" s="30"/>
    </row>
    <row r="120" spans="1:20" ht="10.5" customHeight="1">
      <c r="A120" s="30"/>
      <c r="B120" s="30"/>
      <c r="C120" s="30"/>
      <c r="D120" s="30"/>
      <c r="E120" s="102"/>
      <c r="F120" s="102"/>
      <c r="G120" s="103"/>
      <c r="H120" s="104"/>
      <c r="I120" s="105"/>
      <c r="J120" s="105"/>
      <c r="K120" s="105"/>
      <c r="L120" s="99"/>
      <c r="M120" s="106"/>
      <c r="N120" s="101"/>
      <c r="O120" s="30"/>
      <c r="P120" s="30"/>
      <c r="Q120" s="30"/>
      <c r="R120" s="30"/>
      <c r="S120" s="30"/>
      <c r="T120" s="30"/>
    </row>
    <row r="121" spans="1:20" ht="12.75" customHeight="1">
      <c r="A121" s="30"/>
      <c r="B121" s="30"/>
      <c r="C121" s="30"/>
      <c r="D121" s="30"/>
      <c r="E121" s="96"/>
      <c r="F121" s="96"/>
      <c r="G121" s="97"/>
      <c r="H121" s="96"/>
      <c r="I121" s="98"/>
      <c r="J121" s="98"/>
      <c r="K121" s="98"/>
      <c r="L121" s="99"/>
      <c r="M121" s="100"/>
      <c r="N121" s="101"/>
      <c r="O121" s="30"/>
      <c r="P121" s="30"/>
      <c r="Q121" s="30"/>
      <c r="R121" s="30"/>
      <c r="S121" s="30"/>
      <c r="T121" s="30"/>
    </row>
    <row r="122" spans="1:20" ht="10.5" customHeight="1">
      <c r="A122" s="30"/>
      <c r="B122" s="30"/>
      <c r="C122" s="30"/>
      <c r="D122" s="30"/>
      <c r="E122" s="102"/>
      <c r="F122" s="102"/>
      <c r="G122" s="103"/>
      <c r="H122" s="104"/>
      <c r="I122" s="105"/>
      <c r="J122" s="105"/>
      <c r="K122" s="105"/>
      <c r="L122" s="99"/>
      <c r="M122" s="106"/>
      <c r="N122" s="101"/>
      <c r="O122" s="30"/>
      <c r="P122" s="30"/>
      <c r="Q122" s="30"/>
      <c r="R122" s="30"/>
      <c r="S122" s="30"/>
      <c r="T122" s="30"/>
    </row>
    <row r="123" spans="1:20" ht="10.5" customHeight="1">
      <c r="A123" s="30"/>
      <c r="B123" s="30"/>
      <c r="C123" s="30"/>
      <c r="D123" s="30"/>
      <c r="E123" s="102"/>
      <c r="F123" s="102"/>
      <c r="G123" s="103"/>
      <c r="H123" s="104"/>
      <c r="I123" s="105"/>
      <c r="J123" s="105"/>
      <c r="K123" s="105"/>
      <c r="L123" s="99"/>
      <c r="M123" s="106"/>
      <c r="N123" s="101"/>
      <c r="O123" s="30"/>
      <c r="P123" s="30"/>
      <c r="Q123" s="30"/>
      <c r="R123" s="30"/>
      <c r="S123" s="30"/>
      <c r="T123" s="30"/>
    </row>
    <row r="124" spans="1:20" ht="10.5" customHeight="1">
      <c r="A124" s="30"/>
      <c r="B124" s="30"/>
      <c r="C124" s="30"/>
      <c r="D124" s="30"/>
      <c r="E124" s="102"/>
      <c r="F124" s="102"/>
      <c r="G124" s="103"/>
      <c r="H124" s="104"/>
      <c r="I124" s="105"/>
      <c r="J124" s="105"/>
      <c r="K124" s="105"/>
      <c r="L124" s="99"/>
      <c r="M124" s="106"/>
      <c r="N124" s="101"/>
      <c r="O124" s="30"/>
      <c r="P124" s="30"/>
      <c r="Q124" s="30"/>
      <c r="R124" s="30"/>
      <c r="S124" s="30"/>
      <c r="T124" s="30"/>
    </row>
    <row r="125" spans="1:20" ht="10.5" customHeight="1">
      <c r="A125" s="30"/>
      <c r="B125" s="30"/>
      <c r="C125" s="30"/>
      <c r="D125" s="30"/>
      <c r="E125" s="102"/>
      <c r="F125" s="102"/>
      <c r="G125" s="103"/>
      <c r="H125" s="104"/>
      <c r="I125" s="105"/>
      <c r="J125" s="105"/>
      <c r="K125" s="105"/>
      <c r="L125" s="99"/>
      <c r="M125" s="106"/>
      <c r="N125" s="101"/>
      <c r="O125" s="30"/>
      <c r="P125" s="30"/>
      <c r="Q125" s="30"/>
      <c r="R125" s="30"/>
      <c r="S125" s="30"/>
      <c r="T125" s="30"/>
    </row>
    <row r="126" spans="1:20" ht="10.5" customHeight="1">
      <c r="A126" s="30"/>
      <c r="B126" s="30"/>
      <c r="C126" s="30"/>
      <c r="D126" s="30"/>
      <c r="E126" s="102"/>
      <c r="F126" s="102"/>
      <c r="G126" s="103"/>
      <c r="H126" s="104"/>
      <c r="I126" s="105"/>
      <c r="J126" s="105"/>
      <c r="K126" s="105"/>
      <c r="L126" s="99"/>
      <c r="M126" s="106"/>
      <c r="N126" s="101"/>
      <c r="O126" s="30"/>
      <c r="P126" s="30"/>
      <c r="Q126" s="30"/>
      <c r="R126" s="30"/>
      <c r="S126" s="30"/>
      <c r="T126" s="30"/>
    </row>
    <row r="127" spans="1:20" ht="12.75" customHeight="1">
      <c r="A127" s="30"/>
      <c r="B127" s="30"/>
      <c r="C127" s="30"/>
      <c r="D127" s="30"/>
      <c r="E127" s="96"/>
      <c r="F127" s="96"/>
      <c r="G127" s="97"/>
      <c r="H127" s="96"/>
      <c r="I127" s="98"/>
      <c r="J127" s="98"/>
      <c r="K127" s="98"/>
      <c r="L127" s="99"/>
      <c r="M127" s="100"/>
      <c r="N127" s="101"/>
      <c r="O127" s="30"/>
      <c r="P127" s="30"/>
      <c r="Q127" s="30"/>
      <c r="R127" s="30"/>
      <c r="S127" s="30"/>
      <c r="T127" s="30"/>
    </row>
    <row r="128" spans="1:20" ht="10.5" customHeight="1">
      <c r="A128" s="30"/>
      <c r="B128" s="30"/>
      <c r="C128" s="30"/>
      <c r="D128" s="30"/>
      <c r="E128" s="102"/>
      <c r="F128" s="102"/>
      <c r="G128" s="103"/>
      <c r="H128" s="104"/>
      <c r="I128" s="105"/>
      <c r="J128" s="105"/>
      <c r="K128" s="105"/>
      <c r="L128" s="99"/>
      <c r="M128" s="106"/>
      <c r="N128" s="101"/>
      <c r="O128" s="30"/>
      <c r="P128" s="30"/>
      <c r="Q128" s="30"/>
      <c r="R128" s="30"/>
      <c r="S128" s="30"/>
      <c r="T128" s="30"/>
    </row>
    <row r="129" spans="1:20" ht="10.5" customHeight="1">
      <c r="A129" s="30"/>
      <c r="B129" s="30"/>
      <c r="C129" s="30"/>
      <c r="D129" s="30"/>
      <c r="E129" s="102"/>
      <c r="F129" s="102"/>
      <c r="G129" s="103"/>
      <c r="H129" s="104"/>
      <c r="I129" s="105"/>
      <c r="J129" s="105"/>
      <c r="K129" s="105"/>
      <c r="L129" s="99"/>
      <c r="M129" s="106"/>
      <c r="N129" s="101"/>
      <c r="O129" s="30"/>
      <c r="P129" s="30"/>
      <c r="Q129" s="30"/>
      <c r="R129" s="30"/>
      <c r="S129" s="30"/>
      <c r="T129" s="30"/>
    </row>
    <row r="130" spans="1:20" ht="10.5" customHeight="1">
      <c r="A130" s="30"/>
      <c r="B130" s="30"/>
      <c r="C130" s="30"/>
      <c r="D130" s="30"/>
      <c r="E130" s="102"/>
      <c r="F130" s="102"/>
      <c r="G130" s="103"/>
      <c r="H130" s="104"/>
      <c r="I130" s="105"/>
      <c r="J130" s="105"/>
      <c r="K130" s="105"/>
      <c r="L130" s="99"/>
      <c r="M130" s="106"/>
      <c r="N130" s="101"/>
      <c r="O130" s="30"/>
      <c r="P130" s="30"/>
      <c r="Q130" s="30"/>
      <c r="R130" s="30"/>
      <c r="S130" s="30"/>
      <c r="T130" s="30"/>
    </row>
    <row r="131" spans="1:20" ht="10.5" customHeight="1">
      <c r="A131" s="30"/>
      <c r="B131" s="30"/>
      <c r="C131" s="30"/>
      <c r="D131" s="30"/>
      <c r="E131" s="102"/>
      <c r="F131" s="102"/>
      <c r="G131" s="103"/>
      <c r="H131" s="104"/>
      <c r="I131" s="105"/>
      <c r="J131" s="105"/>
      <c r="K131" s="105"/>
      <c r="L131" s="99"/>
      <c r="M131" s="106"/>
      <c r="N131" s="101"/>
      <c r="O131" s="30"/>
      <c r="P131" s="30"/>
      <c r="Q131" s="30"/>
      <c r="R131" s="30"/>
      <c r="S131" s="30"/>
      <c r="T131" s="30"/>
    </row>
    <row r="132" spans="1:20" ht="10.5" customHeight="1">
      <c r="A132" s="30"/>
      <c r="B132" s="30"/>
      <c r="C132" s="30"/>
      <c r="D132" s="30"/>
      <c r="E132" s="102"/>
      <c r="F132" s="102"/>
      <c r="G132" s="103"/>
      <c r="H132" s="104"/>
      <c r="I132" s="105"/>
      <c r="J132" s="105"/>
      <c r="K132" s="105"/>
      <c r="L132" s="99"/>
      <c r="M132" s="106"/>
      <c r="N132" s="101"/>
      <c r="O132" s="30"/>
      <c r="P132" s="30"/>
      <c r="Q132" s="30"/>
      <c r="R132" s="30"/>
      <c r="S132" s="30"/>
      <c r="T132" s="30"/>
    </row>
    <row r="133" spans="1:20" ht="12.75" customHeight="1">
      <c r="A133" s="30"/>
      <c r="B133" s="30"/>
      <c r="C133" s="30"/>
      <c r="D133" s="30"/>
      <c r="E133" s="107"/>
      <c r="F133" s="107"/>
      <c r="G133" s="107"/>
      <c r="H133" s="107"/>
      <c r="I133" s="107"/>
      <c r="J133" s="107"/>
      <c r="K133" s="107"/>
      <c r="L133" s="99"/>
      <c r="M133" s="113"/>
      <c r="N133" s="101"/>
      <c r="O133" s="30"/>
      <c r="P133" s="30"/>
      <c r="Q133" s="30"/>
      <c r="R133" s="30"/>
      <c r="S133" s="30"/>
      <c r="T133" s="30"/>
    </row>
    <row r="134" spans="1:20" ht="10.5" customHeight="1">
      <c r="A134" s="30"/>
      <c r="B134" s="30"/>
      <c r="C134" s="30"/>
      <c r="D134" s="30"/>
      <c r="E134" s="102"/>
      <c r="F134" s="102"/>
      <c r="G134" s="103"/>
      <c r="H134" s="104"/>
      <c r="I134" s="105"/>
      <c r="J134" s="105"/>
      <c r="K134" s="105"/>
      <c r="L134" s="99"/>
      <c r="M134" s="106"/>
      <c r="N134" s="101"/>
      <c r="O134" s="30"/>
      <c r="P134" s="30"/>
      <c r="Q134" s="30"/>
      <c r="R134" s="30"/>
      <c r="S134" s="30"/>
      <c r="T134" s="30"/>
    </row>
    <row r="135" spans="1:20" ht="12" customHeight="1">
      <c r="A135" s="30"/>
      <c r="B135" s="30"/>
      <c r="C135" s="30"/>
      <c r="D135" s="30"/>
      <c r="E135" s="102"/>
      <c r="F135" s="102"/>
      <c r="G135" s="103"/>
      <c r="H135" s="104"/>
      <c r="I135" s="105"/>
      <c r="J135" s="105"/>
      <c r="K135" s="105"/>
      <c r="L135" s="99"/>
      <c r="M135" s="106"/>
      <c r="N135" s="101"/>
      <c r="O135" s="30"/>
      <c r="P135" s="30"/>
      <c r="Q135" s="30"/>
      <c r="R135" s="30"/>
      <c r="S135" s="30"/>
      <c r="T135" s="30"/>
    </row>
    <row r="136" spans="1:20" ht="10.5" customHeight="1">
      <c r="A136" s="30"/>
      <c r="B136" s="30"/>
      <c r="C136" s="30"/>
      <c r="D136" s="30"/>
      <c r="E136" s="104"/>
      <c r="F136" s="104"/>
      <c r="G136" s="103"/>
      <c r="H136" s="104"/>
      <c r="I136" s="105"/>
      <c r="J136" s="105"/>
      <c r="K136" s="105"/>
      <c r="L136" s="99"/>
      <c r="M136" s="106"/>
      <c r="N136" s="101"/>
      <c r="O136" s="30"/>
      <c r="P136" s="30"/>
      <c r="Q136" s="30"/>
      <c r="R136" s="30"/>
      <c r="S136" s="30"/>
      <c r="T136" s="30"/>
    </row>
    <row r="137" spans="1:20" ht="13.5" customHeight="1">
      <c r="A137" s="5"/>
      <c r="B137" s="5"/>
      <c r="C137" s="5"/>
      <c r="D137" s="5"/>
      <c r="E137" s="114"/>
      <c r="F137" s="114"/>
      <c r="G137" s="107"/>
      <c r="H137" s="107"/>
      <c r="I137" s="107"/>
      <c r="J137" s="107"/>
      <c r="K137" s="107"/>
      <c r="L137" s="115"/>
      <c r="M137" s="113"/>
      <c r="N137" s="116"/>
      <c r="O137" s="5"/>
      <c r="P137" s="5"/>
      <c r="Q137" s="5"/>
      <c r="R137" s="5"/>
      <c r="S137" s="5"/>
      <c r="T137" s="5"/>
    </row>
    <row r="138" spans="1:20" ht="13.5" customHeight="1">
      <c r="A138" s="5"/>
      <c r="B138" s="5"/>
      <c r="C138" s="5"/>
      <c r="D138" s="5"/>
      <c r="E138" s="5"/>
      <c r="F138" s="5"/>
      <c r="G138" s="107"/>
      <c r="H138" s="107"/>
      <c r="I138" s="107"/>
      <c r="J138" s="107"/>
      <c r="K138" s="107"/>
      <c r="L138" s="99"/>
      <c r="M138" s="117"/>
      <c r="N138" s="116"/>
      <c r="O138" s="5"/>
      <c r="P138" s="5"/>
      <c r="Q138" s="5"/>
      <c r="R138" s="5"/>
      <c r="S138" s="5"/>
      <c r="T138" s="5"/>
    </row>
    <row r="139" spans="1:20" ht="13.5" customHeight="1">
      <c r="A139" s="5"/>
      <c r="B139" s="5"/>
      <c r="C139" s="5"/>
      <c r="D139" s="5"/>
      <c r="E139" s="5"/>
      <c r="F139" s="5"/>
      <c r="G139" s="5"/>
      <c r="H139" s="5"/>
      <c r="I139" s="118"/>
      <c r="J139" s="118"/>
      <c r="K139" s="118"/>
      <c r="L139" s="119"/>
      <c r="M139" s="112"/>
      <c r="N139" s="116"/>
      <c r="O139" s="5"/>
      <c r="P139" s="5"/>
      <c r="Q139" s="5"/>
      <c r="R139" s="5"/>
      <c r="S139" s="5"/>
      <c r="T139" s="5"/>
    </row>
    <row r="140" spans="1:20" ht="13.5" customHeight="1">
      <c r="A140" s="5"/>
      <c r="B140" s="5"/>
      <c r="C140" s="5"/>
      <c r="D140" s="5"/>
      <c r="E140" s="120"/>
      <c r="F140" s="120"/>
      <c r="G140" s="5"/>
      <c r="H140" s="5"/>
      <c r="I140" s="118"/>
      <c r="J140" s="118"/>
      <c r="K140" s="118"/>
      <c r="L140" s="119"/>
      <c r="M140" s="112"/>
      <c r="N140" s="116"/>
      <c r="O140" s="5"/>
      <c r="P140" s="5"/>
      <c r="Q140" s="5"/>
      <c r="R140" s="5"/>
      <c r="S140" s="5"/>
      <c r="T140" s="5"/>
    </row>
    <row r="141" spans="1:20" ht="13.5" customHeight="1">
      <c r="A141" s="5"/>
      <c r="B141" s="5"/>
      <c r="C141" s="5"/>
      <c r="D141" s="5"/>
      <c r="E141" s="107"/>
      <c r="F141" s="107"/>
      <c r="G141" s="108"/>
      <c r="H141" s="109"/>
      <c r="I141" s="110"/>
      <c r="J141" s="110"/>
      <c r="K141" s="110"/>
      <c r="L141" s="111"/>
      <c r="M141" s="112"/>
      <c r="N141" s="116"/>
      <c r="O141" s="5"/>
      <c r="P141" s="5"/>
      <c r="Q141" s="5"/>
      <c r="R141" s="5"/>
      <c r="S141" s="5"/>
      <c r="T141" s="5"/>
    </row>
    <row r="142" spans="1:20" ht="13.5" customHeight="1">
      <c r="A142" s="5"/>
      <c r="B142" s="5"/>
      <c r="C142" s="5"/>
      <c r="D142" s="5"/>
      <c r="E142" s="121"/>
      <c r="F142" s="121"/>
      <c r="G142" s="97"/>
      <c r="H142" s="96"/>
      <c r="I142" s="98"/>
      <c r="J142" s="98"/>
      <c r="K142" s="98"/>
      <c r="L142" s="99"/>
      <c r="M142" s="100"/>
      <c r="N142" s="116"/>
      <c r="O142" s="5"/>
      <c r="P142" s="5"/>
      <c r="Q142" s="5"/>
      <c r="R142" s="5"/>
      <c r="S142" s="5"/>
      <c r="T142" s="5"/>
    </row>
    <row r="143" spans="1:20" ht="13.5" customHeight="1">
      <c r="A143" s="5"/>
      <c r="B143" s="5"/>
      <c r="C143" s="5"/>
      <c r="D143" s="5"/>
      <c r="E143" s="102"/>
      <c r="F143" s="102"/>
      <c r="G143" s="122"/>
      <c r="H143" s="102"/>
      <c r="I143" s="123"/>
      <c r="J143" s="123"/>
      <c r="K143" s="123"/>
      <c r="L143" s="124"/>
      <c r="M143" s="106"/>
      <c r="N143" s="116"/>
      <c r="O143" s="5"/>
      <c r="P143" s="5"/>
      <c r="Q143" s="5"/>
      <c r="R143" s="5"/>
      <c r="S143" s="5"/>
      <c r="T143" s="5"/>
    </row>
    <row r="144" spans="1:20" ht="13.5" customHeight="1">
      <c r="A144" s="5"/>
      <c r="B144" s="5"/>
      <c r="C144" s="5"/>
      <c r="D144" s="5"/>
      <c r="E144" s="102"/>
      <c r="F144" s="102"/>
      <c r="G144" s="122"/>
      <c r="H144" s="102"/>
      <c r="I144" s="123"/>
      <c r="J144" s="123"/>
      <c r="K144" s="123"/>
      <c r="L144" s="124"/>
      <c r="M144" s="106"/>
      <c r="N144" s="116"/>
      <c r="O144" s="5"/>
      <c r="P144" s="5"/>
      <c r="Q144" s="5"/>
      <c r="R144" s="5"/>
      <c r="S144" s="5"/>
      <c r="T144" s="5"/>
    </row>
    <row r="145" spans="1:20" ht="13.5" customHeight="1">
      <c r="A145" s="5"/>
      <c r="B145" s="5"/>
      <c r="C145" s="5"/>
      <c r="D145" s="5"/>
      <c r="E145" s="102"/>
      <c r="F145" s="102"/>
      <c r="G145" s="122"/>
      <c r="H145" s="102"/>
      <c r="I145" s="123"/>
      <c r="J145" s="123"/>
      <c r="K145" s="123"/>
      <c r="L145" s="124"/>
      <c r="M145" s="106"/>
      <c r="N145" s="116"/>
      <c r="O145" s="5"/>
      <c r="P145" s="5"/>
      <c r="Q145" s="5"/>
      <c r="R145" s="5"/>
      <c r="S145" s="5"/>
      <c r="T145" s="5"/>
    </row>
    <row r="146" spans="1:20" ht="21" customHeight="1">
      <c r="A146" s="5"/>
      <c r="B146" s="5"/>
      <c r="C146" s="5"/>
      <c r="D146" s="5"/>
      <c r="E146" s="102"/>
      <c r="F146" s="102"/>
      <c r="G146" s="122"/>
      <c r="H146" s="102"/>
      <c r="I146" s="123"/>
      <c r="J146" s="123"/>
      <c r="K146" s="123"/>
      <c r="L146" s="124"/>
      <c r="M146" s="106"/>
      <c r="N146" s="116"/>
      <c r="O146" s="5"/>
      <c r="P146" s="5"/>
      <c r="Q146" s="5"/>
      <c r="R146" s="5"/>
      <c r="S146" s="5"/>
      <c r="T146" s="5"/>
    </row>
    <row r="147" spans="1:20" ht="24.75" customHeight="1">
      <c r="A147" s="5"/>
      <c r="B147" s="5"/>
      <c r="C147" s="5"/>
      <c r="D147" s="5"/>
      <c r="E147" s="102"/>
      <c r="F147" s="102"/>
      <c r="G147" s="122"/>
      <c r="H147" s="102"/>
      <c r="I147" s="123"/>
      <c r="J147" s="123"/>
      <c r="K147" s="123"/>
      <c r="L147" s="124"/>
      <c r="M147" s="106"/>
      <c r="N147" s="116"/>
      <c r="O147" s="5"/>
      <c r="P147" s="5"/>
      <c r="Q147" s="5"/>
      <c r="R147" s="5"/>
      <c r="S147" s="5"/>
      <c r="T147" s="5"/>
    </row>
    <row r="148" spans="1:20" ht="13.5" customHeight="1">
      <c r="A148" s="5"/>
      <c r="B148" s="5"/>
      <c r="C148" s="5"/>
      <c r="D148" s="5"/>
      <c r="E148" s="96"/>
      <c r="F148" s="96"/>
      <c r="G148" s="97"/>
      <c r="H148" s="96"/>
      <c r="I148" s="98"/>
      <c r="J148" s="98"/>
      <c r="K148" s="98"/>
      <c r="L148" s="99"/>
      <c r="M148" s="100"/>
      <c r="N148" s="116"/>
      <c r="O148" s="5"/>
      <c r="P148" s="5"/>
      <c r="Q148" s="5"/>
      <c r="R148" s="5"/>
      <c r="S148" s="5"/>
      <c r="T148" s="5"/>
    </row>
    <row r="149" spans="1:20" ht="13.5" customHeight="1">
      <c r="A149" s="5"/>
      <c r="B149" s="5"/>
      <c r="C149" s="5"/>
      <c r="D149" s="5"/>
      <c r="E149" s="102"/>
      <c r="F149" s="102"/>
      <c r="G149" s="122"/>
      <c r="H149" s="102"/>
      <c r="I149" s="123"/>
      <c r="J149" s="123"/>
      <c r="K149" s="123"/>
      <c r="L149" s="124"/>
      <c r="M149" s="106"/>
      <c r="N149" s="116"/>
      <c r="O149" s="5"/>
      <c r="P149" s="5"/>
      <c r="Q149" s="5"/>
      <c r="R149" s="5"/>
      <c r="S149" s="5"/>
      <c r="T149" s="5"/>
    </row>
    <row r="150" spans="1:20" ht="13.5" customHeight="1">
      <c r="A150" s="5"/>
      <c r="B150" s="5"/>
      <c r="C150" s="5"/>
      <c r="D150" s="5"/>
      <c r="E150" s="102"/>
      <c r="F150" s="102"/>
      <c r="G150" s="122"/>
      <c r="H150" s="102"/>
      <c r="I150" s="123"/>
      <c r="J150" s="123"/>
      <c r="K150" s="123"/>
      <c r="L150" s="124"/>
      <c r="M150" s="106"/>
      <c r="N150" s="116"/>
      <c r="O150" s="5"/>
      <c r="P150" s="5"/>
      <c r="Q150" s="5"/>
      <c r="R150" s="5"/>
      <c r="S150" s="5"/>
      <c r="T150" s="5"/>
    </row>
    <row r="151" spans="1:20" ht="13.5" customHeight="1">
      <c r="A151" s="5"/>
      <c r="B151" s="5"/>
      <c r="C151" s="5"/>
      <c r="D151" s="5"/>
      <c r="E151" s="102"/>
      <c r="F151" s="102"/>
      <c r="G151" s="122"/>
      <c r="H151" s="102"/>
      <c r="I151" s="123"/>
      <c r="J151" s="123"/>
      <c r="K151" s="123"/>
      <c r="L151" s="124"/>
      <c r="M151" s="106"/>
      <c r="N151" s="116"/>
      <c r="O151" s="5"/>
      <c r="P151" s="5"/>
      <c r="Q151" s="5"/>
      <c r="R151" s="5"/>
      <c r="S151" s="5"/>
      <c r="T151" s="5"/>
    </row>
    <row r="152" spans="1:20" ht="13.5" customHeight="1">
      <c r="A152" s="5"/>
      <c r="B152" s="5"/>
      <c r="C152" s="5"/>
      <c r="D152" s="5"/>
      <c r="E152" s="102"/>
      <c r="F152" s="102"/>
      <c r="G152" s="122"/>
      <c r="H152" s="102"/>
      <c r="I152" s="123"/>
      <c r="J152" s="123"/>
      <c r="K152" s="123"/>
      <c r="L152" s="124"/>
      <c r="M152" s="106"/>
      <c r="N152" s="116"/>
      <c r="O152" s="5"/>
      <c r="P152" s="5"/>
      <c r="Q152" s="5"/>
      <c r="R152" s="5"/>
      <c r="S152" s="5"/>
      <c r="T152" s="5"/>
    </row>
    <row r="153" spans="1:20" ht="13.5" customHeight="1">
      <c r="A153" s="5"/>
      <c r="B153" s="5"/>
      <c r="C153" s="5"/>
      <c r="D153" s="5"/>
      <c r="E153" s="102"/>
      <c r="F153" s="102"/>
      <c r="G153" s="122"/>
      <c r="H153" s="102"/>
      <c r="I153" s="123"/>
      <c r="J153" s="123"/>
      <c r="K153" s="123"/>
      <c r="L153" s="124"/>
      <c r="M153" s="106"/>
      <c r="N153" s="116"/>
      <c r="O153" s="5"/>
      <c r="P153" s="5"/>
      <c r="Q153" s="5"/>
      <c r="R153" s="5"/>
      <c r="S153" s="5"/>
      <c r="T153" s="5"/>
    </row>
    <row r="154" spans="1:20" ht="13.5" customHeight="1">
      <c r="A154" s="5"/>
      <c r="B154" s="5"/>
      <c r="C154" s="5"/>
      <c r="D154" s="5"/>
      <c r="E154" s="96"/>
      <c r="F154" s="96"/>
      <c r="G154" s="97"/>
      <c r="H154" s="96"/>
      <c r="I154" s="98"/>
      <c r="J154" s="98"/>
      <c r="K154" s="98"/>
      <c r="L154" s="99"/>
      <c r="M154" s="100"/>
      <c r="N154" s="116"/>
      <c r="O154" s="5"/>
      <c r="P154" s="5"/>
      <c r="Q154" s="5"/>
      <c r="R154" s="5"/>
      <c r="S154" s="5"/>
      <c r="T154" s="5"/>
    </row>
    <row r="155" spans="1:20" ht="13.5" customHeight="1">
      <c r="A155" s="5"/>
      <c r="B155" s="5"/>
      <c r="C155" s="5"/>
      <c r="D155" s="5"/>
      <c r="E155" s="102"/>
      <c r="F155" s="102"/>
      <c r="G155" s="103"/>
      <c r="H155" s="104"/>
      <c r="I155" s="105"/>
      <c r="J155" s="105"/>
      <c r="K155" s="105"/>
      <c r="L155" s="99"/>
      <c r="M155" s="106"/>
      <c r="N155" s="116"/>
      <c r="O155" s="5"/>
      <c r="P155" s="5"/>
      <c r="Q155" s="5"/>
      <c r="R155" s="5"/>
      <c r="S155" s="5"/>
      <c r="T155" s="5"/>
    </row>
    <row r="156" spans="1:20" ht="13.5" customHeight="1">
      <c r="A156" s="5"/>
      <c r="B156" s="5"/>
      <c r="C156" s="5"/>
      <c r="D156" s="5"/>
      <c r="E156" s="102"/>
      <c r="F156" s="102"/>
      <c r="G156" s="103"/>
      <c r="H156" s="104"/>
      <c r="I156" s="105"/>
      <c r="J156" s="105"/>
      <c r="K156" s="105"/>
      <c r="L156" s="99"/>
      <c r="M156" s="106"/>
      <c r="N156" s="116"/>
      <c r="O156" s="5"/>
      <c r="P156" s="5"/>
      <c r="Q156" s="5"/>
      <c r="R156" s="5"/>
      <c r="S156" s="5"/>
      <c r="T156" s="5"/>
    </row>
    <row r="157" spans="1:20" ht="13.5" customHeight="1">
      <c r="A157" s="5"/>
      <c r="B157" s="5"/>
      <c r="C157" s="5"/>
      <c r="D157" s="5"/>
      <c r="E157" s="102"/>
      <c r="F157" s="102"/>
      <c r="G157" s="103"/>
      <c r="H157" s="104"/>
      <c r="I157" s="105"/>
      <c r="J157" s="105"/>
      <c r="K157" s="105"/>
      <c r="L157" s="99"/>
      <c r="M157" s="106"/>
      <c r="N157" s="116"/>
      <c r="O157" s="5"/>
      <c r="P157" s="5"/>
      <c r="Q157" s="5"/>
      <c r="R157" s="5"/>
      <c r="S157" s="5"/>
      <c r="T157" s="5"/>
    </row>
    <row r="158" spans="1:20" ht="13.5" customHeight="1">
      <c r="A158" s="5"/>
      <c r="B158" s="5"/>
      <c r="C158" s="5"/>
      <c r="D158" s="5"/>
      <c r="E158" s="102"/>
      <c r="F158" s="102"/>
      <c r="G158" s="103"/>
      <c r="H158" s="104"/>
      <c r="I158" s="105"/>
      <c r="J158" s="105"/>
      <c r="K158" s="105"/>
      <c r="L158" s="99"/>
      <c r="M158" s="106"/>
      <c r="N158" s="116"/>
      <c r="O158" s="5"/>
      <c r="P158" s="5"/>
      <c r="Q158" s="5"/>
      <c r="R158" s="5"/>
      <c r="S158" s="5"/>
      <c r="T158" s="5"/>
    </row>
    <row r="159" spans="1:20" ht="13.5" customHeight="1">
      <c r="A159" s="5"/>
      <c r="B159" s="5"/>
      <c r="C159" s="5"/>
      <c r="D159" s="5"/>
      <c r="E159" s="102"/>
      <c r="F159" s="102"/>
      <c r="G159" s="103"/>
      <c r="H159" s="104"/>
      <c r="I159" s="105"/>
      <c r="J159" s="105"/>
      <c r="K159" s="105"/>
      <c r="L159" s="99"/>
      <c r="M159" s="106"/>
      <c r="N159" s="116"/>
      <c r="O159" s="5"/>
      <c r="P159" s="5"/>
      <c r="Q159" s="5"/>
      <c r="R159" s="5"/>
      <c r="S159" s="5"/>
      <c r="T159" s="5"/>
    </row>
    <row r="160" spans="1:20" ht="13.5" customHeight="1">
      <c r="A160" s="5"/>
      <c r="B160" s="5"/>
      <c r="C160" s="5"/>
      <c r="D160" s="5"/>
      <c r="E160" s="96"/>
      <c r="F160" s="96"/>
      <c r="G160" s="97"/>
      <c r="H160" s="96"/>
      <c r="I160" s="98"/>
      <c r="J160" s="98"/>
      <c r="K160" s="98"/>
      <c r="L160" s="99"/>
      <c r="M160" s="100"/>
      <c r="N160" s="116"/>
      <c r="O160" s="5"/>
      <c r="P160" s="5"/>
      <c r="Q160" s="5"/>
      <c r="R160" s="5"/>
      <c r="S160" s="5"/>
      <c r="T160" s="5"/>
    </row>
    <row r="161" spans="1:20" ht="13.5" customHeight="1">
      <c r="A161" s="5"/>
      <c r="B161" s="5"/>
      <c r="C161" s="5"/>
      <c r="D161" s="5"/>
      <c r="E161" s="102"/>
      <c r="F161" s="102"/>
      <c r="G161" s="103"/>
      <c r="H161" s="104"/>
      <c r="I161" s="105"/>
      <c r="J161" s="105"/>
      <c r="K161" s="105"/>
      <c r="L161" s="99"/>
      <c r="M161" s="106"/>
      <c r="N161" s="116"/>
      <c r="O161" s="5"/>
      <c r="P161" s="5"/>
      <c r="Q161" s="5"/>
      <c r="R161" s="5"/>
      <c r="S161" s="5"/>
      <c r="T161" s="5"/>
    </row>
    <row r="162" spans="1:20" ht="13.5" customHeight="1">
      <c r="A162" s="5"/>
      <c r="B162" s="5"/>
      <c r="C162" s="5"/>
      <c r="D162" s="5"/>
      <c r="E162" s="102"/>
      <c r="F162" s="102"/>
      <c r="G162" s="103"/>
      <c r="H162" s="104"/>
      <c r="I162" s="105"/>
      <c r="J162" s="105"/>
      <c r="K162" s="105"/>
      <c r="L162" s="99"/>
      <c r="M162" s="106"/>
      <c r="N162" s="116"/>
      <c r="O162" s="5"/>
      <c r="P162" s="5"/>
      <c r="Q162" s="5"/>
      <c r="R162" s="5"/>
      <c r="S162" s="5"/>
      <c r="T162" s="5"/>
    </row>
    <row r="163" spans="1:20" ht="13.5" customHeight="1">
      <c r="A163" s="5"/>
      <c r="B163" s="5"/>
      <c r="C163" s="5"/>
      <c r="D163" s="5"/>
      <c r="E163" s="102"/>
      <c r="F163" s="102"/>
      <c r="G163" s="103"/>
      <c r="H163" s="104"/>
      <c r="I163" s="105"/>
      <c r="J163" s="105"/>
      <c r="K163" s="105"/>
      <c r="L163" s="99"/>
      <c r="M163" s="106"/>
      <c r="N163" s="116"/>
      <c r="O163" s="5"/>
      <c r="P163" s="5"/>
      <c r="Q163" s="5"/>
      <c r="R163" s="5"/>
      <c r="S163" s="5"/>
      <c r="T163" s="5"/>
    </row>
    <row r="164" spans="1:20" ht="13.5" customHeight="1">
      <c r="A164" s="5"/>
      <c r="B164" s="5"/>
      <c r="C164" s="5"/>
      <c r="D164" s="5"/>
      <c r="E164" s="102"/>
      <c r="F164" s="102"/>
      <c r="G164" s="103"/>
      <c r="H164" s="104"/>
      <c r="I164" s="105"/>
      <c r="J164" s="105"/>
      <c r="K164" s="105"/>
      <c r="L164" s="99"/>
      <c r="M164" s="106"/>
      <c r="N164" s="116"/>
      <c r="O164" s="5"/>
      <c r="P164" s="5"/>
      <c r="Q164" s="5"/>
      <c r="R164" s="5"/>
      <c r="S164" s="5"/>
      <c r="T164" s="5"/>
    </row>
    <row r="165" spans="1:20" ht="13.5" customHeight="1">
      <c r="A165" s="5"/>
      <c r="B165" s="5"/>
      <c r="C165" s="5"/>
      <c r="D165" s="5"/>
      <c r="E165" s="102"/>
      <c r="F165" s="102"/>
      <c r="G165" s="103"/>
      <c r="H165" s="104"/>
      <c r="I165" s="105"/>
      <c r="J165" s="105"/>
      <c r="K165" s="105"/>
      <c r="L165" s="99"/>
      <c r="M165" s="106"/>
      <c r="N165" s="116"/>
      <c r="O165" s="5"/>
      <c r="P165" s="5"/>
      <c r="Q165" s="5"/>
      <c r="R165" s="5"/>
      <c r="S165" s="5"/>
      <c r="T165" s="5"/>
    </row>
    <row r="166" spans="1:20" ht="13.5" customHeight="1">
      <c r="A166" s="5"/>
      <c r="B166" s="5"/>
      <c r="C166" s="5"/>
      <c r="D166" s="5"/>
      <c r="E166" s="114"/>
      <c r="F166" s="114"/>
      <c r="G166" s="107"/>
      <c r="H166" s="107"/>
      <c r="I166" s="107"/>
      <c r="J166" s="107"/>
      <c r="K166" s="107"/>
      <c r="L166" s="115"/>
      <c r="M166" s="113"/>
      <c r="N166" s="116"/>
      <c r="O166" s="5"/>
      <c r="P166" s="5"/>
      <c r="Q166" s="5"/>
      <c r="R166" s="5"/>
      <c r="S166" s="5"/>
      <c r="T166" s="5"/>
    </row>
    <row r="167" spans="1:20" ht="13.5" customHeight="1">
      <c r="A167" s="5"/>
      <c r="B167" s="5"/>
      <c r="C167" s="5"/>
      <c r="D167" s="5"/>
      <c r="E167" s="5"/>
      <c r="F167" s="5"/>
      <c r="G167" s="5"/>
      <c r="H167" s="5"/>
      <c r="I167" s="118"/>
      <c r="J167" s="118"/>
      <c r="K167" s="118"/>
      <c r="L167" s="119"/>
      <c r="M167" s="112"/>
      <c r="N167" s="116"/>
      <c r="O167" s="5"/>
      <c r="P167" s="5"/>
      <c r="Q167" s="5"/>
      <c r="R167" s="5"/>
      <c r="S167" s="5"/>
      <c r="T167" s="5"/>
    </row>
    <row r="168" spans="1:20" ht="13.5" customHeight="1">
      <c r="A168" s="5"/>
      <c r="B168" s="5"/>
      <c r="C168" s="5"/>
      <c r="D168" s="5"/>
      <c r="E168" s="5"/>
      <c r="F168" s="5"/>
      <c r="G168" s="5"/>
      <c r="H168" s="5"/>
      <c r="I168" s="118"/>
      <c r="J168" s="118"/>
      <c r="K168" s="118"/>
      <c r="L168" s="119"/>
      <c r="M168" s="112"/>
      <c r="N168" s="116"/>
      <c r="O168" s="5"/>
      <c r="P168" s="5"/>
      <c r="Q168" s="5"/>
      <c r="R168" s="5"/>
      <c r="S168" s="5"/>
      <c r="T168" s="5"/>
    </row>
    <row r="169" spans="1:20" ht="15.75" customHeight="1"/>
    <row r="170" spans="1:20" ht="15.75" customHeight="1"/>
    <row r="171" spans="1:20" ht="15.75" customHeight="1"/>
    <row r="172" spans="1:20" ht="15.75" customHeight="1"/>
    <row r="173" spans="1:20" ht="15.75" customHeight="1"/>
    <row r="174" spans="1:20" ht="15.75" customHeight="1"/>
    <row r="175" spans="1:20" ht="15.75" customHeight="1"/>
    <row r="176" spans="1:20"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0">
    <mergeCell ref="E6:M6"/>
    <mergeCell ref="Q2:S4"/>
    <mergeCell ref="F4:G4"/>
    <mergeCell ref="N8:N19"/>
    <mergeCell ref="C11:C13"/>
    <mergeCell ref="D11:D13"/>
    <mergeCell ref="M11:M13"/>
    <mergeCell ref="C14:C16"/>
    <mergeCell ref="B20:B31"/>
    <mergeCell ref="C20:C22"/>
    <mergeCell ref="D20:D22"/>
    <mergeCell ref="M20:M22"/>
    <mergeCell ref="C7:D7"/>
    <mergeCell ref="B8:B19"/>
    <mergeCell ref="C8:C10"/>
    <mergeCell ref="D8:D10"/>
    <mergeCell ref="M8:M10"/>
    <mergeCell ref="D14:D16"/>
    <mergeCell ref="M14:M16"/>
    <mergeCell ref="C17:C19"/>
    <mergeCell ref="D17:D19"/>
    <mergeCell ref="M17:M19"/>
    <mergeCell ref="N20:N31"/>
    <mergeCell ref="C23:C25"/>
    <mergeCell ref="D23:D25"/>
    <mergeCell ref="M23:M25"/>
    <mergeCell ref="C26:C28"/>
    <mergeCell ref="D26:D28"/>
    <mergeCell ref="M26:M28"/>
    <mergeCell ref="C29:C31"/>
    <mergeCell ref="D29:D31"/>
    <mergeCell ref="M29:M31"/>
    <mergeCell ref="N32:N43"/>
    <mergeCell ref="C35:C37"/>
    <mergeCell ref="D35:D37"/>
    <mergeCell ref="M35:M37"/>
    <mergeCell ref="C38:C40"/>
    <mergeCell ref="D38:D40"/>
    <mergeCell ref="M38:M40"/>
    <mergeCell ref="C41:C43"/>
    <mergeCell ref="D41:D43"/>
    <mergeCell ref="M41:M43"/>
    <mergeCell ref="B44:B55"/>
    <mergeCell ref="C44:C46"/>
    <mergeCell ref="D44:D46"/>
    <mergeCell ref="M44:M46"/>
    <mergeCell ref="B32:B43"/>
    <mergeCell ref="C32:C34"/>
    <mergeCell ref="D32:D34"/>
    <mergeCell ref="M32:M34"/>
    <mergeCell ref="D59:D61"/>
    <mergeCell ref="M59:M61"/>
    <mergeCell ref="C62:C64"/>
    <mergeCell ref="D62:D64"/>
    <mergeCell ref="N44:N55"/>
    <mergeCell ref="C47:C49"/>
    <mergeCell ref="D47:D49"/>
    <mergeCell ref="M47:M49"/>
    <mergeCell ref="C50:C52"/>
    <mergeCell ref="D50:D52"/>
    <mergeCell ref="M50:M52"/>
    <mergeCell ref="C53:C55"/>
    <mergeCell ref="D53:D55"/>
    <mergeCell ref="M53:M55"/>
    <mergeCell ref="N68:N70"/>
    <mergeCell ref="B71:D73"/>
    <mergeCell ref="M71:M73"/>
    <mergeCell ref="N71:N73"/>
    <mergeCell ref="M62:M64"/>
    <mergeCell ref="C65:C67"/>
    <mergeCell ref="D65:D67"/>
    <mergeCell ref="M65:M67"/>
    <mergeCell ref="B68:D70"/>
    <mergeCell ref="M68:M70"/>
    <mergeCell ref="B56:B67"/>
    <mergeCell ref="C56:C58"/>
    <mergeCell ref="D56:D58"/>
    <mergeCell ref="M56:M58"/>
    <mergeCell ref="N56:N67"/>
    <mergeCell ref="C59:C61"/>
  </mergeCell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tabColor rgb="FF9CC2E5"/>
  </sheetPr>
  <dimension ref="A1:A1000"/>
  <sheetViews>
    <sheetView workbookViewId="0"/>
  </sheetViews>
  <sheetFormatPr baseColWidth="10" defaultColWidth="14.42578125" defaultRowHeight="15" customHeight="1"/>
  <cols>
    <col min="1" max="1" width="20" customWidth="1"/>
    <col min="2" max="26" width="10.7109375" customWidth="1"/>
  </cols>
  <sheetData>
    <row r="1" spans="1:1">
      <c r="A1" s="1">
        <v>1</v>
      </c>
    </row>
    <row r="2" spans="1:1">
      <c r="A2" s="2">
        <v>2</v>
      </c>
    </row>
    <row r="3" spans="1:1">
      <c r="A3" s="2">
        <v>3</v>
      </c>
    </row>
    <row r="4" spans="1:1">
      <c r="A4" s="1">
        <v>4</v>
      </c>
    </row>
    <row r="5" spans="1:1">
      <c r="A5" s="2">
        <v>5</v>
      </c>
    </row>
    <row r="6" spans="1:1">
      <c r="A6" s="2" t="s">
        <v>3</v>
      </c>
    </row>
    <row r="7" spans="1:1">
      <c r="A7" s="2" t="s">
        <v>4</v>
      </c>
    </row>
    <row r="8" spans="1:1">
      <c r="A8" s="2"/>
    </row>
    <row r="9" spans="1:1">
      <c r="A9" s="3"/>
    </row>
    <row r="10" spans="1:1">
      <c r="A10" s="3"/>
    </row>
    <row r="11" spans="1:1">
      <c r="A11" s="3"/>
    </row>
    <row r="12" spans="1:1">
      <c r="A12" s="3"/>
    </row>
    <row r="13" spans="1:1">
      <c r="A13" s="3"/>
    </row>
    <row r="14" spans="1:1">
      <c r="A14" s="3"/>
    </row>
    <row r="15" spans="1:1">
      <c r="A15" s="3"/>
    </row>
    <row r="16" spans="1:1">
      <c r="A16" s="3"/>
    </row>
    <row r="17" spans="1:1">
      <c r="A17" s="3"/>
    </row>
    <row r="18" spans="1:1">
      <c r="A18" s="3"/>
    </row>
    <row r="19" spans="1:1">
      <c r="A19" s="3"/>
    </row>
    <row r="20" spans="1:1">
      <c r="A20" s="3"/>
    </row>
    <row r="21" spans="1:1" ht="15.75" customHeight="1">
      <c r="A21" s="3"/>
    </row>
    <row r="22" spans="1:1" ht="15.75" customHeight="1">
      <c r="A22" s="3"/>
    </row>
    <row r="23" spans="1:1" ht="15.75" customHeight="1">
      <c r="A23" s="3"/>
    </row>
    <row r="24" spans="1:1" ht="15.75" customHeight="1">
      <c r="A24" s="3"/>
    </row>
    <row r="25" spans="1:1" ht="15.75" customHeight="1">
      <c r="A25" s="3"/>
    </row>
    <row r="26" spans="1:1" ht="15.75" customHeight="1">
      <c r="A26" s="3"/>
    </row>
    <row r="27" spans="1:1" ht="15.75" customHeight="1">
      <c r="A27" s="3"/>
    </row>
    <row r="28" spans="1:1" ht="15.75" customHeight="1">
      <c r="A28" s="3"/>
    </row>
    <row r="29" spans="1:1" ht="15.75" customHeight="1">
      <c r="A29" s="3"/>
    </row>
    <row r="30" spans="1:1" ht="15.75" customHeight="1">
      <c r="A30" s="3"/>
    </row>
    <row r="31" spans="1:1" ht="15.75" customHeight="1">
      <c r="A31" s="3"/>
    </row>
    <row r="32" spans="1:1" ht="15.75" customHeight="1">
      <c r="A32" s="3"/>
    </row>
    <row r="33" spans="1:1" ht="15.75" customHeight="1">
      <c r="A33" s="3"/>
    </row>
    <row r="34" spans="1:1" ht="15.75" customHeight="1">
      <c r="A34" s="3"/>
    </row>
    <row r="35" spans="1:1" ht="15.75" customHeight="1">
      <c r="A35" s="3"/>
    </row>
    <row r="36" spans="1:1" ht="15.75" customHeight="1">
      <c r="A36" s="3"/>
    </row>
    <row r="37" spans="1:1" ht="15.75" customHeight="1">
      <c r="A37" s="3"/>
    </row>
    <row r="38" spans="1:1" ht="15.75" customHeight="1">
      <c r="A38" s="3"/>
    </row>
    <row r="39" spans="1:1" ht="15.75" customHeight="1">
      <c r="A39" s="3"/>
    </row>
    <row r="40" spans="1:1" ht="15.75" customHeight="1">
      <c r="A40" s="3"/>
    </row>
    <row r="41" spans="1:1" ht="15.75" customHeight="1">
      <c r="A41" s="3"/>
    </row>
    <row r="42" spans="1:1" ht="15.75" customHeight="1">
      <c r="A42" s="3"/>
    </row>
    <row r="43" spans="1:1" ht="15.75" customHeight="1">
      <c r="A43" s="3"/>
    </row>
    <row r="44" spans="1:1" ht="15.75" customHeight="1">
      <c r="A44" s="3"/>
    </row>
    <row r="45" spans="1:1" ht="15.75" customHeight="1">
      <c r="A45" s="3"/>
    </row>
    <row r="46" spans="1:1" ht="15.75" customHeight="1">
      <c r="A46" s="3"/>
    </row>
    <row r="47" spans="1:1" ht="15.75" customHeight="1">
      <c r="A47" s="3"/>
    </row>
    <row r="48" spans="1:1" ht="15.75" customHeight="1">
      <c r="A48" s="3"/>
    </row>
    <row r="49" spans="1:1" ht="15.75" customHeight="1">
      <c r="A49" s="3"/>
    </row>
    <row r="50" spans="1:1" ht="15.75" customHeight="1">
      <c r="A50" s="3"/>
    </row>
    <row r="51" spans="1:1" ht="15.75" customHeight="1">
      <c r="A51" s="3"/>
    </row>
    <row r="52" spans="1:1" ht="15.75" customHeight="1">
      <c r="A52" s="3"/>
    </row>
    <row r="53" spans="1:1" ht="15.75" customHeight="1">
      <c r="A53" s="3"/>
    </row>
    <row r="54" spans="1:1" ht="15.75" customHeight="1">
      <c r="A54" s="3"/>
    </row>
    <row r="55" spans="1:1" ht="15.75" customHeight="1">
      <c r="A55" s="3"/>
    </row>
    <row r="56" spans="1:1" ht="15.75" customHeight="1">
      <c r="A56" s="3"/>
    </row>
    <row r="57" spans="1:1" ht="15.75" customHeight="1">
      <c r="A57" s="3"/>
    </row>
    <row r="58" spans="1:1" ht="15.75" customHeight="1">
      <c r="A58" s="3"/>
    </row>
    <row r="59" spans="1:1" ht="15.75" customHeight="1">
      <c r="A59" s="3"/>
    </row>
    <row r="60" spans="1:1" ht="15.75" customHeight="1">
      <c r="A60" s="3"/>
    </row>
    <row r="61" spans="1:1" ht="15.75" customHeight="1">
      <c r="A61" s="3"/>
    </row>
    <row r="62" spans="1:1" ht="15.75" customHeight="1">
      <c r="A62" s="3"/>
    </row>
    <row r="63" spans="1:1" ht="15.75" customHeight="1">
      <c r="A63" s="3"/>
    </row>
    <row r="64" spans="1:1" ht="15.75" customHeight="1">
      <c r="A64" s="3"/>
    </row>
    <row r="65" spans="1:1" ht="15.75" customHeight="1">
      <c r="A65" s="3"/>
    </row>
    <row r="66" spans="1:1" ht="15.75" customHeight="1">
      <c r="A66" s="3"/>
    </row>
    <row r="67" spans="1:1" ht="15.75" customHeight="1">
      <c r="A67" s="3"/>
    </row>
    <row r="68" spans="1:1" ht="15.75" customHeight="1">
      <c r="A68" s="3"/>
    </row>
    <row r="69" spans="1:1" ht="15.75" customHeight="1">
      <c r="A69" s="3"/>
    </row>
    <row r="70" spans="1:1" ht="15.75" customHeight="1">
      <c r="A70" s="3"/>
    </row>
    <row r="71" spans="1:1" ht="15.75" customHeight="1">
      <c r="A71" s="3"/>
    </row>
    <row r="72" spans="1:1" ht="15.75" customHeight="1">
      <c r="A72" s="3"/>
    </row>
    <row r="73" spans="1:1" ht="15.75" customHeight="1">
      <c r="A73" s="3"/>
    </row>
    <row r="74" spans="1:1" ht="15.75" customHeight="1">
      <c r="A74" s="3"/>
    </row>
    <row r="75" spans="1:1" ht="15.75" customHeight="1">
      <c r="A75" s="3"/>
    </row>
    <row r="76" spans="1:1" ht="15.75" customHeight="1">
      <c r="A76" s="3"/>
    </row>
    <row r="77" spans="1:1" ht="15.75" customHeight="1">
      <c r="A77" s="3"/>
    </row>
    <row r="78" spans="1:1" ht="15.75" customHeight="1">
      <c r="A78" s="3"/>
    </row>
    <row r="79" spans="1:1" ht="15.75" customHeight="1">
      <c r="A79" s="3"/>
    </row>
    <row r="80" spans="1:1" ht="15.75" customHeight="1">
      <c r="A80" s="3"/>
    </row>
    <row r="81" spans="1:1" ht="15.75" customHeight="1">
      <c r="A81" s="3"/>
    </row>
    <row r="82" spans="1:1" ht="15.75" customHeight="1">
      <c r="A82" s="3"/>
    </row>
    <row r="83" spans="1:1" ht="15.75" customHeight="1">
      <c r="A83" s="3"/>
    </row>
    <row r="84" spans="1:1" ht="15.75" customHeight="1">
      <c r="A84" s="3"/>
    </row>
    <row r="85" spans="1:1" ht="15.75" customHeight="1">
      <c r="A85" s="3"/>
    </row>
    <row r="86" spans="1:1" ht="15.75" customHeight="1">
      <c r="A86" s="3"/>
    </row>
    <row r="87" spans="1:1" ht="15.75" customHeight="1">
      <c r="A87" s="3"/>
    </row>
    <row r="88" spans="1:1" ht="15.75" customHeight="1">
      <c r="A88" s="3"/>
    </row>
    <row r="89" spans="1:1" ht="15.75" customHeight="1">
      <c r="A89" s="3"/>
    </row>
    <row r="90" spans="1:1" ht="15.75" customHeight="1">
      <c r="A90" s="3"/>
    </row>
    <row r="91" spans="1:1" ht="15.75" customHeight="1">
      <c r="A91" s="3"/>
    </row>
    <row r="92" spans="1:1" ht="15.75" customHeight="1">
      <c r="A92" s="3"/>
    </row>
    <row r="93" spans="1:1" ht="15.75" customHeight="1">
      <c r="A93" s="3"/>
    </row>
    <row r="94" spans="1:1" ht="15.75" customHeight="1">
      <c r="A94" s="3"/>
    </row>
    <row r="95" spans="1:1" ht="15.75" customHeight="1">
      <c r="A95" s="3"/>
    </row>
    <row r="96" spans="1:1" ht="15.75" customHeight="1">
      <c r="A96" s="3"/>
    </row>
    <row r="97" spans="1:1" ht="15.75" customHeight="1">
      <c r="A97" s="3"/>
    </row>
    <row r="98" spans="1:1" ht="15.75" customHeight="1">
      <c r="A98" s="3"/>
    </row>
    <row r="99" spans="1:1" ht="15.75" customHeight="1">
      <c r="A99" s="3"/>
    </row>
    <row r="100" spans="1:1" ht="15.75" customHeight="1">
      <c r="A100" s="3"/>
    </row>
    <row r="101" spans="1:1" ht="15.75" customHeight="1">
      <c r="A101" s="3"/>
    </row>
    <row r="102" spans="1:1" ht="15.75" customHeight="1">
      <c r="A102" s="3"/>
    </row>
    <row r="103" spans="1:1" ht="15.75" customHeight="1">
      <c r="A103" s="3"/>
    </row>
    <row r="104" spans="1:1" ht="15.75" customHeight="1">
      <c r="A104" s="3"/>
    </row>
    <row r="105" spans="1:1" ht="15.75" customHeight="1">
      <c r="A105" s="3"/>
    </row>
    <row r="106" spans="1:1" ht="15.75" customHeight="1">
      <c r="A106" s="3"/>
    </row>
    <row r="107" spans="1:1" ht="15.75" customHeight="1">
      <c r="A107" s="3"/>
    </row>
    <row r="108" spans="1:1" ht="15.75" customHeight="1">
      <c r="A108" s="3"/>
    </row>
    <row r="109" spans="1:1" ht="15.75" customHeight="1">
      <c r="A109" s="3"/>
    </row>
    <row r="110" spans="1:1" ht="15.75" customHeight="1">
      <c r="A110" s="3"/>
    </row>
    <row r="111" spans="1:1" ht="15.75" customHeight="1">
      <c r="A111" s="3"/>
    </row>
    <row r="112" spans="1:1" ht="15.75" customHeight="1">
      <c r="A112" s="3"/>
    </row>
    <row r="113" spans="1:1" ht="15.75" customHeight="1">
      <c r="A113" s="3"/>
    </row>
    <row r="114" spans="1:1" ht="15.75" customHeight="1">
      <c r="A114" s="3"/>
    </row>
    <row r="115" spans="1:1" ht="15.75" customHeight="1">
      <c r="A115" s="3"/>
    </row>
    <row r="116" spans="1:1" ht="15.75" customHeight="1">
      <c r="A116" s="3"/>
    </row>
    <row r="117" spans="1:1" ht="15.75" customHeight="1">
      <c r="A117" s="3"/>
    </row>
    <row r="118" spans="1:1" ht="15.75" customHeight="1">
      <c r="A118" s="3"/>
    </row>
    <row r="119" spans="1:1" ht="15.75" customHeight="1">
      <c r="A119" s="3"/>
    </row>
    <row r="120" spans="1:1" ht="15.75" customHeight="1">
      <c r="A120" s="3"/>
    </row>
    <row r="121" spans="1:1" ht="15.75" customHeight="1">
      <c r="A121" s="3"/>
    </row>
    <row r="122" spans="1:1" ht="15.75" customHeight="1">
      <c r="A122" s="3"/>
    </row>
    <row r="123" spans="1:1" ht="15.75" customHeight="1">
      <c r="A123" s="3"/>
    </row>
    <row r="124" spans="1:1" ht="15.75" customHeight="1">
      <c r="A124" s="3"/>
    </row>
    <row r="125" spans="1:1" ht="15.75" customHeight="1">
      <c r="A125" s="3"/>
    </row>
    <row r="126" spans="1:1" ht="15.75" customHeight="1">
      <c r="A126" s="3"/>
    </row>
    <row r="127" spans="1:1" ht="15.75" customHeight="1">
      <c r="A127" s="3"/>
    </row>
    <row r="128" spans="1:1" ht="15.75" customHeight="1">
      <c r="A128" s="3"/>
    </row>
    <row r="129" spans="1:1" ht="15.75" customHeight="1">
      <c r="A129" s="3"/>
    </row>
    <row r="130" spans="1:1" ht="15.75" customHeight="1">
      <c r="A130" s="3"/>
    </row>
    <row r="131" spans="1:1" ht="15.75" customHeight="1">
      <c r="A131" s="3"/>
    </row>
    <row r="132" spans="1:1" ht="15.75" customHeight="1">
      <c r="A132" s="3"/>
    </row>
    <row r="133" spans="1:1" ht="15.75" customHeight="1">
      <c r="A133" s="3"/>
    </row>
    <row r="134" spans="1:1" ht="15.75" customHeight="1">
      <c r="A134" s="3"/>
    </row>
    <row r="135" spans="1:1" ht="15.75" customHeight="1">
      <c r="A135" s="3"/>
    </row>
    <row r="136" spans="1:1" ht="15.75" customHeight="1">
      <c r="A136" s="3"/>
    </row>
    <row r="137" spans="1:1" ht="15.75" customHeight="1">
      <c r="A137" s="3"/>
    </row>
    <row r="138" spans="1:1" ht="15.75" customHeight="1">
      <c r="A138" s="3"/>
    </row>
    <row r="139" spans="1:1" ht="15.75" customHeight="1">
      <c r="A139" s="3"/>
    </row>
    <row r="140" spans="1:1" ht="15.75" customHeight="1">
      <c r="A140" s="3"/>
    </row>
    <row r="141" spans="1:1" ht="15.75" customHeight="1">
      <c r="A141" s="3"/>
    </row>
    <row r="142" spans="1:1" ht="15.75" customHeight="1">
      <c r="A142" s="3"/>
    </row>
    <row r="143" spans="1:1" ht="15.75" customHeight="1">
      <c r="A143" s="3"/>
    </row>
    <row r="144" spans="1:1" ht="15.75" customHeight="1">
      <c r="A144" s="3"/>
    </row>
    <row r="145" spans="1:1" ht="15.75" customHeight="1">
      <c r="A145" s="3"/>
    </row>
    <row r="146" spans="1:1" ht="15.75" customHeight="1">
      <c r="A146" s="3"/>
    </row>
    <row r="147" spans="1:1" ht="15.75" customHeight="1">
      <c r="A147" s="3"/>
    </row>
    <row r="148" spans="1:1" ht="15.75" customHeight="1">
      <c r="A148" s="3"/>
    </row>
    <row r="149" spans="1:1" ht="15.75" customHeight="1">
      <c r="A149" s="3"/>
    </row>
    <row r="150" spans="1:1" ht="15.75" customHeight="1">
      <c r="A150" s="3"/>
    </row>
    <row r="151" spans="1:1" ht="15.75" customHeight="1">
      <c r="A151" s="3"/>
    </row>
    <row r="152" spans="1:1" ht="15.75" customHeight="1">
      <c r="A152" s="3"/>
    </row>
    <row r="153" spans="1:1" ht="15.75" customHeight="1">
      <c r="A153" s="3"/>
    </row>
    <row r="154" spans="1:1" ht="15.75" customHeight="1">
      <c r="A154" s="3"/>
    </row>
    <row r="155" spans="1:1" ht="15.75" customHeight="1">
      <c r="A155" s="3"/>
    </row>
    <row r="156" spans="1:1" ht="15.75" customHeight="1">
      <c r="A156" s="3"/>
    </row>
    <row r="157" spans="1:1" ht="15.75" customHeight="1">
      <c r="A157" s="3"/>
    </row>
    <row r="158" spans="1:1" ht="15.75" customHeight="1">
      <c r="A158" s="3"/>
    </row>
    <row r="159" spans="1:1" ht="15.75" customHeight="1">
      <c r="A159" s="3"/>
    </row>
    <row r="160" spans="1:1" ht="15.75" customHeight="1">
      <c r="A160" s="3"/>
    </row>
    <row r="161" spans="1:1" ht="15.75" customHeight="1">
      <c r="A161" s="3"/>
    </row>
    <row r="162" spans="1:1" ht="15.75" customHeight="1">
      <c r="A162" s="3"/>
    </row>
    <row r="163" spans="1:1" ht="15.75" customHeight="1">
      <c r="A163" s="3"/>
    </row>
    <row r="164" spans="1:1" ht="15.75" customHeight="1">
      <c r="A164" s="3"/>
    </row>
    <row r="165" spans="1:1" ht="15.75" customHeight="1">
      <c r="A165" s="3"/>
    </row>
    <row r="166" spans="1:1" ht="15.75" customHeight="1">
      <c r="A166" s="3"/>
    </row>
    <row r="167" spans="1:1" ht="15.75" customHeight="1">
      <c r="A167" s="3"/>
    </row>
    <row r="168" spans="1:1" ht="15.75" customHeight="1">
      <c r="A168" s="3"/>
    </row>
    <row r="169" spans="1:1" ht="15.75" customHeight="1">
      <c r="A169" s="3"/>
    </row>
    <row r="170" spans="1:1" ht="15.75" customHeight="1">
      <c r="A170" s="3"/>
    </row>
    <row r="171" spans="1:1" ht="15.75" customHeight="1">
      <c r="A171" s="3"/>
    </row>
    <row r="172" spans="1:1" ht="15.75" customHeight="1">
      <c r="A172" s="3"/>
    </row>
    <row r="173" spans="1:1" ht="15.75" customHeight="1">
      <c r="A173" s="3"/>
    </row>
    <row r="174" spans="1:1" ht="15.75" customHeight="1">
      <c r="A174" s="3"/>
    </row>
    <row r="175" spans="1:1" ht="15.75" customHeight="1">
      <c r="A175" s="3"/>
    </row>
    <row r="176" spans="1:1" ht="15.75" customHeight="1">
      <c r="A176" s="3"/>
    </row>
    <row r="177" spans="1:1" ht="15.75" customHeight="1">
      <c r="A177" s="3"/>
    </row>
    <row r="178" spans="1:1" ht="15.75" customHeight="1">
      <c r="A178" s="3"/>
    </row>
    <row r="179" spans="1:1" ht="15.75" customHeight="1">
      <c r="A179" s="3"/>
    </row>
    <row r="180" spans="1:1" ht="15.75" customHeight="1">
      <c r="A180" s="3"/>
    </row>
    <row r="181" spans="1:1" ht="15.75" customHeight="1">
      <c r="A181" s="3"/>
    </row>
    <row r="182" spans="1:1" ht="15.75" customHeight="1">
      <c r="A182" s="3"/>
    </row>
    <row r="183" spans="1:1" ht="15.75" customHeight="1">
      <c r="A183" s="3"/>
    </row>
    <row r="184" spans="1:1" ht="15.75" customHeight="1">
      <c r="A184" s="3"/>
    </row>
    <row r="185" spans="1:1" ht="15.75" customHeight="1">
      <c r="A185" s="3"/>
    </row>
    <row r="186" spans="1:1" ht="15.75" customHeight="1">
      <c r="A186" s="3"/>
    </row>
    <row r="187" spans="1:1" ht="15.75" customHeight="1">
      <c r="A187" s="3"/>
    </row>
    <row r="188" spans="1:1" ht="15.75" customHeight="1">
      <c r="A188" s="3"/>
    </row>
    <row r="189" spans="1:1" ht="15.75" customHeight="1">
      <c r="A189" s="3"/>
    </row>
    <row r="190" spans="1:1" ht="15.75" customHeight="1">
      <c r="A190" s="3"/>
    </row>
    <row r="191" spans="1:1" ht="15.75" customHeight="1">
      <c r="A191" s="3"/>
    </row>
    <row r="192" spans="1:1" ht="15.75" customHeight="1">
      <c r="A192" s="3"/>
    </row>
    <row r="193" spans="1:1" ht="15.75" customHeight="1">
      <c r="A193" s="3"/>
    </row>
    <row r="194" spans="1:1" ht="15.75" customHeight="1">
      <c r="A194" s="3"/>
    </row>
    <row r="195" spans="1:1" ht="15.75" customHeight="1">
      <c r="A195" s="3"/>
    </row>
    <row r="196" spans="1:1" ht="15.75" customHeight="1">
      <c r="A196" s="3"/>
    </row>
    <row r="197" spans="1:1" ht="15.75" customHeight="1">
      <c r="A197" s="3"/>
    </row>
    <row r="198" spans="1:1" ht="15.75" customHeight="1">
      <c r="A198" s="3"/>
    </row>
    <row r="199" spans="1:1" ht="15.75" customHeight="1">
      <c r="A199" s="3"/>
    </row>
    <row r="200" spans="1:1" ht="15.75" customHeight="1">
      <c r="A200" s="3"/>
    </row>
    <row r="201" spans="1:1" ht="15.75" customHeight="1">
      <c r="A201" s="3"/>
    </row>
    <row r="202" spans="1:1" ht="15.75" customHeight="1">
      <c r="A202" s="3"/>
    </row>
    <row r="203" spans="1:1" ht="15.75" customHeight="1">
      <c r="A203" s="3"/>
    </row>
    <row r="204" spans="1:1" ht="15.75" customHeight="1">
      <c r="A204" s="3"/>
    </row>
    <row r="205" spans="1:1" ht="15.75" customHeight="1">
      <c r="A205" s="3"/>
    </row>
    <row r="206" spans="1:1" ht="15.75" customHeight="1">
      <c r="A206" s="3"/>
    </row>
    <row r="207" spans="1:1" ht="15.75" customHeight="1">
      <c r="A207" s="3"/>
    </row>
    <row r="208" spans="1:1" ht="15.75" customHeight="1">
      <c r="A208" s="3"/>
    </row>
    <row r="209" spans="1:1" ht="15.75" customHeight="1">
      <c r="A209" s="3"/>
    </row>
    <row r="210" spans="1:1" ht="15.75" customHeight="1">
      <c r="A210" s="3"/>
    </row>
    <row r="211" spans="1:1" ht="15.75" customHeight="1">
      <c r="A211" s="3"/>
    </row>
    <row r="212" spans="1:1" ht="15.75" customHeight="1">
      <c r="A212" s="3"/>
    </row>
    <row r="213" spans="1:1" ht="15.75" customHeight="1">
      <c r="A213" s="3"/>
    </row>
    <row r="214" spans="1:1" ht="15.75" customHeight="1">
      <c r="A214" s="3"/>
    </row>
    <row r="215" spans="1:1" ht="15.75" customHeight="1">
      <c r="A215" s="3"/>
    </row>
    <row r="216" spans="1:1" ht="15.75" customHeight="1">
      <c r="A216" s="3"/>
    </row>
    <row r="217" spans="1:1" ht="15.75" customHeight="1">
      <c r="A217" s="3"/>
    </row>
    <row r="218" spans="1:1" ht="15.75" customHeight="1">
      <c r="A218" s="3"/>
    </row>
    <row r="219" spans="1:1" ht="15.75" customHeight="1">
      <c r="A219" s="3"/>
    </row>
    <row r="220" spans="1:1" ht="15.75" customHeight="1">
      <c r="A220" s="3"/>
    </row>
    <row r="221" spans="1:1" ht="15.75" customHeight="1">
      <c r="A221" s="3"/>
    </row>
    <row r="222" spans="1:1" ht="15.75" customHeight="1">
      <c r="A222" s="3"/>
    </row>
    <row r="223" spans="1:1" ht="15.75" customHeight="1">
      <c r="A223" s="3"/>
    </row>
    <row r="224" spans="1:1" ht="15.75" customHeight="1">
      <c r="A224" s="3"/>
    </row>
    <row r="225" spans="1:1" ht="15.75" customHeight="1">
      <c r="A225" s="3"/>
    </row>
    <row r="226" spans="1:1" ht="15.75" customHeight="1">
      <c r="A226" s="3"/>
    </row>
    <row r="227" spans="1:1" ht="15.75" customHeight="1">
      <c r="A227" s="3"/>
    </row>
    <row r="228" spans="1:1" ht="15.75" customHeight="1">
      <c r="A228" s="3"/>
    </row>
    <row r="229" spans="1:1" ht="15.75" customHeight="1">
      <c r="A229" s="3"/>
    </row>
    <row r="230" spans="1:1" ht="15.75" customHeight="1">
      <c r="A230" s="3"/>
    </row>
    <row r="231" spans="1:1" ht="15.75" customHeight="1">
      <c r="A231" s="3"/>
    </row>
    <row r="232" spans="1:1" ht="15.75" customHeight="1">
      <c r="A232" s="3"/>
    </row>
    <row r="233" spans="1:1" ht="15.75" customHeight="1">
      <c r="A233" s="3"/>
    </row>
    <row r="234" spans="1:1" ht="15.75" customHeight="1">
      <c r="A234" s="3"/>
    </row>
    <row r="235" spans="1:1" ht="15.75" customHeight="1">
      <c r="A235" s="3"/>
    </row>
    <row r="236" spans="1:1" ht="15.75" customHeight="1">
      <c r="A236" s="3"/>
    </row>
    <row r="237" spans="1:1" ht="15.75" customHeight="1">
      <c r="A237" s="3"/>
    </row>
    <row r="238" spans="1:1" ht="15.75" customHeight="1">
      <c r="A238" s="3"/>
    </row>
    <row r="239" spans="1:1" ht="15.75" customHeight="1">
      <c r="A239" s="3"/>
    </row>
    <row r="240" spans="1:1" ht="15.75" customHeight="1">
      <c r="A240" s="3"/>
    </row>
    <row r="241" spans="1:1" ht="15.75" customHeight="1">
      <c r="A241" s="3"/>
    </row>
    <row r="242" spans="1:1" ht="15.75" customHeight="1">
      <c r="A242" s="3"/>
    </row>
    <row r="243" spans="1:1" ht="15.75" customHeight="1">
      <c r="A243" s="3"/>
    </row>
    <row r="244" spans="1:1" ht="15.75" customHeight="1">
      <c r="A244" s="3"/>
    </row>
    <row r="245" spans="1:1" ht="15.75" customHeight="1">
      <c r="A245" s="3"/>
    </row>
    <row r="246" spans="1:1" ht="15.75" customHeight="1">
      <c r="A246" s="3"/>
    </row>
    <row r="247" spans="1:1" ht="15.75" customHeight="1">
      <c r="A247" s="3"/>
    </row>
    <row r="248" spans="1:1" ht="15.75" customHeight="1">
      <c r="A248" s="3"/>
    </row>
    <row r="249" spans="1:1" ht="15.75" customHeight="1">
      <c r="A249" s="3"/>
    </row>
    <row r="250" spans="1:1" ht="15.75" customHeight="1">
      <c r="A250" s="3"/>
    </row>
    <row r="251" spans="1:1" ht="15.75" customHeight="1">
      <c r="A251" s="3"/>
    </row>
    <row r="252" spans="1:1" ht="15.75" customHeight="1">
      <c r="A252" s="3"/>
    </row>
    <row r="253" spans="1:1" ht="15.75" customHeight="1">
      <c r="A253" s="3"/>
    </row>
    <row r="254" spans="1:1" ht="15.75" customHeight="1">
      <c r="A254" s="3"/>
    </row>
    <row r="255" spans="1:1" ht="15.75" customHeight="1">
      <c r="A255" s="3"/>
    </row>
    <row r="256" spans="1:1" ht="15.75" customHeight="1">
      <c r="A256" s="3"/>
    </row>
    <row r="257" spans="1:1" ht="15.75" customHeight="1">
      <c r="A257" s="3"/>
    </row>
    <row r="258" spans="1:1" ht="15.75" customHeight="1">
      <c r="A258" s="3"/>
    </row>
    <row r="259" spans="1:1" ht="15.75" customHeight="1">
      <c r="A259" s="3"/>
    </row>
    <row r="260" spans="1:1" ht="15.75" customHeight="1">
      <c r="A260" s="3"/>
    </row>
    <row r="261" spans="1:1" ht="15.75" customHeight="1">
      <c r="A261" s="3"/>
    </row>
    <row r="262" spans="1:1" ht="15.75" customHeight="1">
      <c r="A262" s="3"/>
    </row>
    <row r="263" spans="1:1" ht="15.75" customHeight="1">
      <c r="A263" s="3"/>
    </row>
    <row r="264" spans="1:1" ht="15.75" customHeight="1">
      <c r="A264" s="3"/>
    </row>
    <row r="265" spans="1:1" ht="15.75" customHeight="1">
      <c r="A265" s="3"/>
    </row>
    <row r="266" spans="1:1" ht="15.75" customHeight="1">
      <c r="A266" s="3"/>
    </row>
    <row r="267" spans="1:1" ht="15.75" customHeight="1">
      <c r="A267" s="3"/>
    </row>
    <row r="268" spans="1:1" ht="15.75" customHeight="1">
      <c r="A268" s="3"/>
    </row>
    <row r="269" spans="1:1" ht="15.75" customHeight="1">
      <c r="A269" s="3"/>
    </row>
    <row r="270" spans="1:1" ht="15.75" customHeight="1">
      <c r="A270" s="3"/>
    </row>
    <row r="271" spans="1:1" ht="15.75" customHeight="1">
      <c r="A271" s="3"/>
    </row>
    <row r="272" spans="1:1" ht="15.75" customHeight="1">
      <c r="A272" s="3"/>
    </row>
    <row r="273" spans="1:1" ht="15.75" customHeight="1">
      <c r="A273" s="3"/>
    </row>
    <row r="274" spans="1:1" ht="15.75" customHeight="1">
      <c r="A274" s="3"/>
    </row>
    <row r="275" spans="1:1" ht="15.75" customHeight="1">
      <c r="A275" s="3"/>
    </row>
    <row r="276" spans="1:1" ht="15.75" customHeight="1">
      <c r="A276" s="3"/>
    </row>
    <row r="277" spans="1:1" ht="15.75" customHeight="1">
      <c r="A277" s="3"/>
    </row>
    <row r="278" spans="1:1" ht="15.75" customHeight="1">
      <c r="A278" s="3"/>
    </row>
    <row r="279" spans="1:1" ht="15.75" customHeight="1">
      <c r="A279" s="3"/>
    </row>
    <row r="280" spans="1:1" ht="15.75" customHeight="1">
      <c r="A280" s="3"/>
    </row>
    <row r="281" spans="1:1" ht="15.75" customHeight="1">
      <c r="A281" s="3"/>
    </row>
    <row r="282" spans="1:1" ht="15.75" customHeight="1">
      <c r="A282" s="3"/>
    </row>
    <row r="283" spans="1:1" ht="15.75" customHeight="1">
      <c r="A283" s="3"/>
    </row>
    <row r="284" spans="1:1" ht="15.75" customHeight="1">
      <c r="A284" s="3"/>
    </row>
    <row r="285" spans="1:1" ht="15.75" customHeight="1">
      <c r="A285" s="3"/>
    </row>
    <row r="286" spans="1:1" ht="15.75" customHeight="1">
      <c r="A286" s="3"/>
    </row>
    <row r="287" spans="1:1" ht="15.75" customHeight="1">
      <c r="A287" s="3"/>
    </row>
    <row r="288" spans="1:1" ht="15.75" customHeight="1">
      <c r="A288" s="3"/>
    </row>
    <row r="289" spans="1:1" ht="15.75" customHeight="1">
      <c r="A289" s="3"/>
    </row>
    <row r="290" spans="1:1" ht="15.75" customHeight="1">
      <c r="A290" s="3"/>
    </row>
    <row r="291" spans="1:1" ht="15.75" customHeight="1">
      <c r="A291" s="3"/>
    </row>
    <row r="292" spans="1:1" ht="15.75" customHeight="1">
      <c r="A292" s="3"/>
    </row>
    <row r="293" spans="1:1" ht="15.75" customHeight="1">
      <c r="A293" s="3"/>
    </row>
    <row r="294" spans="1:1" ht="15.75" customHeight="1">
      <c r="A294" s="3"/>
    </row>
    <row r="295" spans="1:1" ht="15.75" customHeight="1">
      <c r="A295" s="3"/>
    </row>
    <row r="296" spans="1:1" ht="15.75" customHeight="1">
      <c r="A296" s="3"/>
    </row>
    <row r="297" spans="1:1" ht="15.75" customHeight="1">
      <c r="A297" s="3"/>
    </row>
    <row r="298" spans="1:1" ht="15.75" customHeight="1">
      <c r="A298" s="3"/>
    </row>
    <row r="299" spans="1:1" ht="15.75" customHeight="1">
      <c r="A299" s="3"/>
    </row>
    <row r="300" spans="1:1" ht="15.75" customHeight="1">
      <c r="A300" s="3"/>
    </row>
    <row r="301" spans="1:1" ht="15.75" customHeight="1">
      <c r="A301" s="3"/>
    </row>
    <row r="302" spans="1:1" ht="15.75" customHeight="1">
      <c r="A302" s="3"/>
    </row>
    <row r="303" spans="1:1" ht="15.75" customHeight="1">
      <c r="A303" s="3"/>
    </row>
    <row r="304" spans="1:1" ht="15.75" customHeight="1">
      <c r="A304" s="3"/>
    </row>
    <row r="305" spans="1:1" ht="15.75" customHeight="1">
      <c r="A305" s="3"/>
    </row>
    <row r="306" spans="1:1" ht="15.75" customHeight="1">
      <c r="A306" s="3"/>
    </row>
    <row r="307" spans="1:1" ht="15.75" customHeight="1">
      <c r="A307" s="3"/>
    </row>
    <row r="308" spans="1:1" ht="15.75" customHeight="1">
      <c r="A308" s="3"/>
    </row>
    <row r="309" spans="1:1" ht="15.75" customHeight="1">
      <c r="A309" s="3"/>
    </row>
    <row r="310" spans="1:1" ht="15.75" customHeight="1">
      <c r="A310" s="3"/>
    </row>
    <row r="311" spans="1:1" ht="15.75" customHeight="1">
      <c r="A311" s="3"/>
    </row>
    <row r="312" spans="1:1" ht="15.75" customHeight="1">
      <c r="A312" s="3"/>
    </row>
    <row r="313" spans="1:1" ht="15.75" customHeight="1">
      <c r="A313" s="3"/>
    </row>
    <row r="314" spans="1:1" ht="15.75" customHeight="1">
      <c r="A314" s="3"/>
    </row>
    <row r="315" spans="1:1" ht="15.75" customHeight="1">
      <c r="A315" s="3"/>
    </row>
    <row r="316" spans="1:1" ht="15.75" customHeight="1">
      <c r="A316" s="3"/>
    </row>
    <row r="317" spans="1:1" ht="15.75" customHeight="1">
      <c r="A317" s="3"/>
    </row>
    <row r="318" spans="1:1" ht="15.75" customHeight="1">
      <c r="A318" s="3"/>
    </row>
    <row r="319" spans="1:1" ht="15.75" customHeight="1">
      <c r="A319" s="3"/>
    </row>
    <row r="320" spans="1:1" ht="15.75" customHeight="1">
      <c r="A320" s="3"/>
    </row>
    <row r="321" spans="1:1" ht="15.75" customHeight="1">
      <c r="A321" s="3"/>
    </row>
    <row r="322" spans="1:1" ht="15.75" customHeight="1">
      <c r="A322" s="3"/>
    </row>
    <row r="323" spans="1:1" ht="15.75" customHeight="1">
      <c r="A323" s="3"/>
    </row>
    <row r="324" spans="1:1" ht="15.75" customHeight="1">
      <c r="A324" s="3"/>
    </row>
    <row r="325" spans="1:1" ht="15.75" customHeight="1">
      <c r="A325" s="3"/>
    </row>
    <row r="326" spans="1:1" ht="15.75" customHeight="1">
      <c r="A326" s="3"/>
    </row>
    <row r="327" spans="1:1" ht="15.75" customHeight="1">
      <c r="A327" s="3"/>
    </row>
    <row r="328" spans="1:1" ht="15.75" customHeight="1">
      <c r="A328" s="3"/>
    </row>
    <row r="329" spans="1:1" ht="15.75" customHeight="1">
      <c r="A329" s="3"/>
    </row>
    <row r="330" spans="1:1" ht="15.75" customHeight="1">
      <c r="A330" s="3"/>
    </row>
    <row r="331" spans="1:1" ht="15.75" customHeight="1">
      <c r="A331" s="3"/>
    </row>
    <row r="332" spans="1:1" ht="15.75" customHeight="1">
      <c r="A332" s="3"/>
    </row>
    <row r="333" spans="1:1" ht="15.75" customHeight="1">
      <c r="A333" s="3"/>
    </row>
    <row r="334" spans="1:1" ht="15.75" customHeight="1">
      <c r="A334" s="3"/>
    </row>
    <row r="335" spans="1:1" ht="15.75" customHeight="1">
      <c r="A335" s="3"/>
    </row>
    <row r="336" spans="1:1" ht="15.75" customHeight="1">
      <c r="A336" s="3"/>
    </row>
    <row r="337" spans="1:1" ht="15.75" customHeight="1">
      <c r="A337" s="3"/>
    </row>
    <row r="338" spans="1:1" ht="15.75" customHeight="1">
      <c r="A338" s="3"/>
    </row>
    <row r="339" spans="1:1" ht="15.75" customHeight="1">
      <c r="A339" s="3"/>
    </row>
    <row r="340" spans="1:1" ht="15.75" customHeight="1">
      <c r="A340" s="3"/>
    </row>
    <row r="341" spans="1:1" ht="15.75" customHeight="1">
      <c r="A341" s="3"/>
    </row>
    <row r="342" spans="1:1" ht="15.75" customHeight="1">
      <c r="A342" s="3"/>
    </row>
    <row r="343" spans="1:1" ht="15.75" customHeight="1">
      <c r="A343" s="3"/>
    </row>
    <row r="344" spans="1:1" ht="15.75" customHeight="1">
      <c r="A344" s="3"/>
    </row>
    <row r="345" spans="1:1" ht="15.75" customHeight="1">
      <c r="A345" s="3"/>
    </row>
    <row r="346" spans="1:1" ht="15.75" customHeight="1">
      <c r="A346" s="3"/>
    </row>
    <row r="347" spans="1:1" ht="15.75" customHeight="1">
      <c r="A347" s="3"/>
    </row>
    <row r="348" spans="1:1" ht="15.75" customHeight="1">
      <c r="A348" s="3"/>
    </row>
    <row r="349" spans="1:1" ht="15.75" customHeight="1">
      <c r="A349" s="3"/>
    </row>
    <row r="350" spans="1:1" ht="15.75" customHeight="1">
      <c r="A350" s="3"/>
    </row>
    <row r="351" spans="1:1" ht="15.75" customHeight="1">
      <c r="A351" s="3"/>
    </row>
    <row r="352" spans="1:1" ht="15.75" customHeight="1">
      <c r="A352" s="3"/>
    </row>
    <row r="353" spans="1:1" ht="15.75" customHeight="1">
      <c r="A353" s="3"/>
    </row>
    <row r="354" spans="1:1" ht="15.75" customHeight="1">
      <c r="A354" s="3"/>
    </row>
    <row r="355" spans="1:1" ht="15.75" customHeight="1">
      <c r="A355" s="3"/>
    </row>
    <row r="356" spans="1:1" ht="15.75" customHeight="1">
      <c r="A356" s="3"/>
    </row>
    <row r="357" spans="1:1" ht="15.75" customHeight="1">
      <c r="A357" s="3"/>
    </row>
    <row r="358" spans="1:1" ht="15.75" customHeight="1">
      <c r="A358" s="3"/>
    </row>
    <row r="359" spans="1:1" ht="15.75" customHeight="1">
      <c r="A359" s="3"/>
    </row>
    <row r="360" spans="1:1" ht="15.75" customHeight="1">
      <c r="A360" s="3"/>
    </row>
    <row r="361" spans="1:1" ht="15.75" customHeight="1">
      <c r="A361" s="3"/>
    </row>
    <row r="362" spans="1:1" ht="15.75" customHeight="1">
      <c r="A362" s="3"/>
    </row>
    <row r="363" spans="1:1" ht="15.75" customHeight="1">
      <c r="A363" s="3"/>
    </row>
    <row r="364" spans="1:1" ht="15.75" customHeight="1">
      <c r="A364" s="3"/>
    </row>
    <row r="365" spans="1:1" ht="15.75" customHeight="1">
      <c r="A365" s="3"/>
    </row>
    <row r="366" spans="1:1" ht="15.75" customHeight="1">
      <c r="A366" s="3"/>
    </row>
    <row r="367" spans="1:1" ht="15.75" customHeight="1">
      <c r="A367" s="3"/>
    </row>
    <row r="368" spans="1:1" ht="15.75" customHeight="1">
      <c r="A368" s="3"/>
    </row>
    <row r="369" spans="1:1" ht="15.75" customHeight="1">
      <c r="A369" s="3"/>
    </row>
    <row r="370" spans="1:1" ht="15.75" customHeight="1">
      <c r="A370" s="3"/>
    </row>
    <row r="371" spans="1:1" ht="15.75" customHeight="1">
      <c r="A371" s="3"/>
    </row>
    <row r="372" spans="1:1" ht="15.75" customHeight="1">
      <c r="A372" s="3"/>
    </row>
    <row r="373" spans="1:1" ht="15.75" customHeight="1">
      <c r="A373" s="3"/>
    </row>
    <row r="374" spans="1:1" ht="15.75" customHeight="1">
      <c r="A374" s="3"/>
    </row>
    <row r="375" spans="1:1" ht="15.75" customHeight="1">
      <c r="A375" s="3"/>
    </row>
    <row r="376" spans="1:1" ht="15.75" customHeight="1">
      <c r="A376" s="3"/>
    </row>
    <row r="377" spans="1:1" ht="15.75" customHeight="1">
      <c r="A377" s="3"/>
    </row>
    <row r="378" spans="1:1" ht="15.75" customHeight="1">
      <c r="A378" s="3"/>
    </row>
    <row r="379" spans="1:1" ht="15.75" customHeight="1">
      <c r="A379" s="3"/>
    </row>
    <row r="380" spans="1:1" ht="15.75" customHeight="1">
      <c r="A380" s="3"/>
    </row>
    <row r="381" spans="1:1" ht="15.75" customHeight="1">
      <c r="A381" s="3"/>
    </row>
    <row r="382" spans="1:1" ht="15.75" customHeight="1">
      <c r="A382" s="3"/>
    </row>
    <row r="383" spans="1:1" ht="15.75" customHeight="1">
      <c r="A383" s="3"/>
    </row>
    <row r="384" spans="1:1" ht="15.75" customHeight="1">
      <c r="A384" s="3"/>
    </row>
    <row r="385" spans="1:1" ht="15.75" customHeight="1">
      <c r="A385" s="3"/>
    </row>
    <row r="386" spans="1:1" ht="15.75" customHeight="1">
      <c r="A386" s="3"/>
    </row>
    <row r="387" spans="1:1" ht="15.75" customHeight="1">
      <c r="A387" s="3"/>
    </row>
    <row r="388" spans="1:1" ht="15.75" customHeight="1">
      <c r="A388" s="3"/>
    </row>
    <row r="389" spans="1:1" ht="15.75" customHeight="1">
      <c r="A389" s="3"/>
    </row>
    <row r="390" spans="1:1" ht="15.75" customHeight="1">
      <c r="A390" s="3"/>
    </row>
    <row r="391" spans="1:1" ht="15.75" customHeight="1">
      <c r="A391" s="3"/>
    </row>
    <row r="392" spans="1:1" ht="15.75" customHeight="1">
      <c r="A392" s="3"/>
    </row>
    <row r="393" spans="1:1" ht="15.75" customHeight="1">
      <c r="A393" s="3"/>
    </row>
    <row r="394" spans="1:1" ht="15.75" customHeight="1">
      <c r="A394" s="3"/>
    </row>
    <row r="395" spans="1:1" ht="15.75" customHeight="1">
      <c r="A395" s="3"/>
    </row>
    <row r="396" spans="1:1" ht="15.75" customHeight="1">
      <c r="A396" s="3"/>
    </row>
    <row r="397" spans="1:1" ht="15.75" customHeight="1">
      <c r="A397" s="3"/>
    </row>
    <row r="398" spans="1:1" ht="15.75" customHeight="1">
      <c r="A398" s="3"/>
    </row>
    <row r="399" spans="1:1" ht="15.75" customHeight="1">
      <c r="A399" s="3"/>
    </row>
    <row r="400" spans="1:1" ht="15.75" customHeight="1">
      <c r="A400" s="3"/>
    </row>
    <row r="401" spans="1:1" ht="15.75" customHeight="1">
      <c r="A401" s="3"/>
    </row>
    <row r="402" spans="1:1" ht="15.75" customHeight="1">
      <c r="A402" s="3"/>
    </row>
    <row r="403" spans="1:1" ht="15.75" customHeight="1">
      <c r="A403" s="3"/>
    </row>
    <row r="404" spans="1:1" ht="15.75" customHeight="1">
      <c r="A404" s="3"/>
    </row>
    <row r="405" spans="1:1" ht="15.75" customHeight="1">
      <c r="A405" s="3"/>
    </row>
    <row r="406" spans="1:1" ht="15.75" customHeight="1">
      <c r="A406" s="3"/>
    </row>
    <row r="407" spans="1:1" ht="15.75" customHeight="1">
      <c r="A407" s="3"/>
    </row>
    <row r="408" spans="1:1" ht="15.75" customHeight="1">
      <c r="A408" s="3"/>
    </row>
    <row r="409" spans="1:1" ht="15.75" customHeight="1">
      <c r="A409" s="3"/>
    </row>
    <row r="410" spans="1:1" ht="15.75" customHeight="1">
      <c r="A410" s="3"/>
    </row>
    <row r="411" spans="1:1" ht="15.75" customHeight="1">
      <c r="A411" s="3"/>
    </row>
    <row r="412" spans="1:1" ht="15.75" customHeight="1">
      <c r="A412" s="3"/>
    </row>
    <row r="413" spans="1:1" ht="15.75" customHeight="1">
      <c r="A413" s="3"/>
    </row>
    <row r="414" spans="1:1" ht="15.75" customHeight="1">
      <c r="A414" s="3"/>
    </row>
    <row r="415" spans="1:1" ht="15.75" customHeight="1">
      <c r="A415" s="3"/>
    </row>
    <row r="416" spans="1:1" ht="15.75" customHeight="1">
      <c r="A416" s="3"/>
    </row>
    <row r="417" spans="1:1" ht="15.75" customHeight="1">
      <c r="A417" s="3"/>
    </row>
    <row r="418" spans="1:1" ht="15.75" customHeight="1">
      <c r="A418" s="3"/>
    </row>
    <row r="419" spans="1:1" ht="15.75" customHeight="1">
      <c r="A419" s="3"/>
    </row>
    <row r="420" spans="1:1" ht="15.75" customHeight="1">
      <c r="A420" s="3"/>
    </row>
    <row r="421" spans="1:1" ht="15.75" customHeight="1">
      <c r="A421" s="3"/>
    </row>
    <row r="422" spans="1:1" ht="15.75" customHeight="1">
      <c r="A422" s="3"/>
    </row>
    <row r="423" spans="1:1" ht="15.75" customHeight="1">
      <c r="A423" s="3"/>
    </row>
    <row r="424" spans="1:1" ht="15.75" customHeight="1">
      <c r="A424" s="3"/>
    </row>
    <row r="425" spans="1:1" ht="15.75" customHeight="1">
      <c r="A425" s="3"/>
    </row>
    <row r="426" spans="1:1" ht="15.75" customHeight="1">
      <c r="A426" s="3"/>
    </row>
    <row r="427" spans="1:1" ht="15.75" customHeight="1">
      <c r="A427" s="3"/>
    </row>
    <row r="428" spans="1:1" ht="15.75" customHeight="1">
      <c r="A428" s="3"/>
    </row>
    <row r="429" spans="1:1" ht="15.75" customHeight="1">
      <c r="A429" s="3"/>
    </row>
    <row r="430" spans="1:1" ht="15.75" customHeight="1">
      <c r="A430" s="3"/>
    </row>
    <row r="431" spans="1:1" ht="15.75" customHeight="1">
      <c r="A431" s="3"/>
    </row>
    <row r="432" spans="1:1" ht="15.75" customHeight="1">
      <c r="A432" s="3"/>
    </row>
    <row r="433" spans="1:1" ht="15.75" customHeight="1">
      <c r="A433" s="3"/>
    </row>
    <row r="434" spans="1:1" ht="15.75" customHeight="1">
      <c r="A434" s="3"/>
    </row>
    <row r="435" spans="1:1" ht="15.75" customHeight="1">
      <c r="A435" s="3"/>
    </row>
    <row r="436" spans="1:1" ht="15.75" customHeight="1">
      <c r="A436" s="3"/>
    </row>
    <row r="437" spans="1:1" ht="15.75" customHeight="1">
      <c r="A437" s="3"/>
    </row>
    <row r="438" spans="1:1" ht="15.75" customHeight="1">
      <c r="A438" s="3"/>
    </row>
    <row r="439" spans="1:1" ht="15.75" customHeight="1">
      <c r="A439" s="3"/>
    </row>
    <row r="440" spans="1:1" ht="15.75" customHeight="1">
      <c r="A440" s="3"/>
    </row>
    <row r="441" spans="1:1" ht="15.75" customHeight="1">
      <c r="A441" s="3"/>
    </row>
    <row r="442" spans="1:1" ht="15.75" customHeight="1">
      <c r="A442" s="3"/>
    </row>
    <row r="443" spans="1:1" ht="15.75" customHeight="1">
      <c r="A443" s="3"/>
    </row>
    <row r="444" spans="1:1" ht="15.75" customHeight="1">
      <c r="A444" s="3"/>
    </row>
    <row r="445" spans="1:1" ht="15.75" customHeight="1">
      <c r="A445" s="3"/>
    </row>
    <row r="446" spans="1:1" ht="15.75" customHeight="1">
      <c r="A446" s="3"/>
    </row>
    <row r="447" spans="1:1" ht="15.75" customHeight="1">
      <c r="A447" s="3"/>
    </row>
    <row r="448" spans="1:1" ht="15.75" customHeight="1">
      <c r="A448" s="3"/>
    </row>
    <row r="449" spans="1:1" ht="15.75" customHeight="1">
      <c r="A449" s="3"/>
    </row>
    <row r="450" spans="1:1" ht="15.75" customHeight="1">
      <c r="A450" s="3"/>
    </row>
    <row r="451" spans="1:1" ht="15.75" customHeight="1">
      <c r="A451" s="3"/>
    </row>
    <row r="452" spans="1:1" ht="15.75" customHeight="1">
      <c r="A452" s="3"/>
    </row>
    <row r="453" spans="1:1" ht="15.75" customHeight="1">
      <c r="A453" s="3"/>
    </row>
    <row r="454" spans="1:1" ht="15.75" customHeight="1">
      <c r="A454" s="3"/>
    </row>
    <row r="455" spans="1:1" ht="15.75" customHeight="1">
      <c r="A455" s="3"/>
    </row>
    <row r="456" spans="1:1" ht="15.75" customHeight="1">
      <c r="A456" s="3"/>
    </row>
    <row r="457" spans="1:1" ht="15.75" customHeight="1">
      <c r="A457" s="3"/>
    </row>
    <row r="458" spans="1:1" ht="15.75" customHeight="1">
      <c r="A458" s="3"/>
    </row>
    <row r="459" spans="1:1" ht="15.75" customHeight="1">
      <c r="A459" s="3"/>
    </row>
    <row r="460" spans="1:1" ht="15.75" customHeight="1">
      <c r="A460" s="3"/>
    </row>
    <row r="461" spans="1:1" ht="15.75" customHeight="1">
      <c r="A461" s="3"/>
    </row>
    <row r="462" spans="1:1" ht="15.75" customHeight="1">
      <c r="A462" s="3"/>
    </row>
    <row r="463" spans="1:1" ht="15.75" customHeight="1">
      <c r="A463" s="3"/>
    </row>
    <row r="464" spans="1:1" ht="15.75" customHeight="1">
      <c r="A464" s="3"/>
    </row>
    <row r="465" spans="1:1" ht="15.75" customHeight="1">
      <c r="A465" s="3"/>
    </row>
    <row r="466" spans="1:1" ht="15.75" customHeight="1">
      <c r="A466" s="3"/>
    </row>
    <row r="467" spans="1:1" ht="15.75" customHeight="1">
      <c r="A467" s="3"/>
    </row>
    <row r="468" spans="1:1" ht="15.75" customHeight="1">
      <c r="A468" s="3"/>
    </row>
    <row r="469" spans="1:1" ht="15.75" customHeight="1">
      <c r="A469" s="3"/>
    </row>
    <row r="470" spans="1:1" ht="15.75" customHeight="1">
      <c r="A470" s="3"/>
    </row>
    <row r="471" spans="1:1" ht="15.75" customHeight="1">
      <c r="A471" s="3"/>
    </row>
    <row r="472" spans="1:1" ht="15.75" customHeight="1">
      <c r="A472" s="3"/>
    </row>
    <row r="473" spans="1:1" ht="15.75" customHeight="1">
      <c r="A473" s="3"/>
    </row>
    <row r="474" spans="1:1" ht="15.75" customHeight="1">
      <c r="A474" s="3"/>
    </row>
    <row r="475" spans="1:1" ht="15.75" customHeight="1">
      <c r="A475" s="3"/>
    </row>
    <row r="476" spans="1:1" ht="15.75" customHeight="1">
      <c r="A476" s="3"/>
    </row>
    <row r="477" spans="1:1" ht="15.75" customHeight="1">
      <c r="A477" s="3"/>
    </row>
    <row r="478" spans="1:1" ht="15.75" customHeight="1">
      <c r="A478" s="3"/>
    </row>
    <row r="479" spans="1:1" ht="15.75" customHeight="1">
      <c r="A479" s="3"/>
    </row>
    <row r="480" spans="1:1" ht="15.75" customHeight="1">
      <c r="A480" s="3"/>
    </row>
    <row r="481" spans="1:1" ht="15.75" customHeight="1">
      <c r="A481" s="3"/>
    </row>
    <row r="482" spans="1:1" ht="15.75" customHeight="1">
      <c r="A482" s="3"/>
    </row>
    <row r="483" spans="1:1" ht="15.75" customHeight="1">
      <c r="A483" s="3"/>
    </row>
    <row r="484" spans="1:1" ht="15.75" customHeight="1">
      <c r="A484" s="3"/>
    </row>
    <row r="485" spans="1:1" ht="15.75" customHeight="1">
      <c r="A485" s="3"/>
    </row>
    <row r="486" spans="1:1" ht="15.75" customHeight="1">
      <c r="A486" s="3"/>
    </row>
    <row r="487" spans="1:1" ht="15.75" customHeight="1">
      <c r="A487" s="3"/>
    </row>
    <row r="488" spans="1:1" ht="15.75" customHeight="1">
      <c r="A488" s="3"/>
    </row>
    <row r="489" spans="1:1" ht="15.75" customHeight="1">
      <c r="A489" s="3"/>
    </row>
    <row r="490" spans="1:1" ht="15.75" customHeight="1">
      <c r="A490" s="3"/>
    </row>
    <row r="491" spans="1:1" ht="15.75" customHeight="1">
      <c r="A491" s="3"/>
    </row>
    <row r="492" spans="1:1" ht="15.75" customHeight="1">
      <c r="A492" s="3"/>
    </row>
    <row r="493" spans="1:1" ht="15.75" customHeight="1">
      <c r="A493" s="3"/>
    </row>
    <row r="494" spans="1:1" ht="15.75" customHeight="1">
      <c r="A494" s="3"/>
    </row>
    <row r="495" spans="1:1" ht="15.75" customHeight="1">
      <c r="A495" s="3"/>
    </row>
    <row r="496" spans="1:1" ht="15.75" customHeight="1">
      <c r="A496" s="3"/>
    </row>
    <row r="497" spans="1:1" ht="15.75" customHeight="1">
      <c r="A497" s="3"/>
    </row>
    <row r="498" spans="1:1" ht="15.75" customHeight="1">
      <c r="A498" s="3"/>
    </row>
    <row r="499" spans="1:1" ht="15.75" customHeight="1">
      <c r="A499" s="3"/>
    </row>
    <row r="500" spans="1:1" ht="15.75" customHeight="1">
      <c r="A500" s="3"/>
    </row>
    <row r="501" spans="1:1" ht="15.75" customHeight="1">
      <c r="A501" s="3"/>
    </row>
    <row r="502" spans="1:1" ht="15.75" customHeight="1">
      <c r="A502" s="3"/>
    </row>
    <row r="503" spans="1:1" ht="15.75" customHeight="1">
      <c r="A503" s="3"/>
    </row>
    <row r="504" spans="1:1" ht="15.75" customHeight="1">
      <c r="A504" s="3"/>
    </row>
    <row r="505" spans="1:1" ht="15.75" customHeight="1">
      <c r="A505" s="3"/>
    </row>
    <row r="506" spans="1:1" ht="15.75" customHeight="1">
      <c r="A506" s="3"/>
    </row>
    <row r="507" spans="1:1" ht="15.75" customHeight="1">
      <c r="A507" s="3"/>
    </row>
    <row r="508" spans="1:1" ht="15.75" customHeight="1">
      <c r="A508" s="3"/>
    </row>
    <row r="509" spans="1:1" ht="15.75" customHeight="1">
      <c r="A509" s="3"/>
    </row>
    <row r="510" spans="1:1" ht="15.75" customHeight="1">
      <c r="A510" s="3"/>
    </row>
    <row r="511" spans="1:1" ht="15.75" customHeight="1">
      <c r="A511" s="3"/>
    </row>
    <row r="512" spans="1:1" ht="15.75" customHeight="1">
      <c r="A512" s="3"/>
    </row>
    <row r="513" spans="1:1" ht="15.75" customHeight="1">
      <c r="A513" s="3"/>
    </row>
    <row r="514" spans="1:1" ht="15.75" customHeight="1">
      <c r="A514" s="3"/>
    </row>
    <row r="515" spans="1:1" ht="15.75" customHeight="1">
      <c r="A515" s="3"/>
    </row>
    <row r="516" spans="1:1" ht="15.75" customHeight="1">
      <c r="A516" s="3"/>
    </row>
    <row r="517" spans="1:1" ht="15.75" customHeight="1">
      <c r="A517" s="3"/>
    </row>
    <row r="518" spans="1:1" ht="15.75" customHeight="1">
      <c r="A518" s="3"/>
    </row>
    <row r="519" spans="1:1" ht="15.75" customHeight="1">
      <c r="A519" s="3"/>
    </row>
    <row r="520" spans="1:1" ht="15.75" customHeight="1">
      <c r="A520" s="3"/>
    </row>
    <row r="521" spans="1:1" ht="15.75" customHeight="1">
      <c r="A521" s="3"/>
    </row>
    <row r="522" spans="1:1" ht="15.75" customHeight="1">
      <c r="A522" s="3"/>
    </row>
    <row r="523" spans="1:1" ht="15.75" customHeight="1">
      <c r="A523" s="3"/>
    </row>
    <row r="524" spans="1:1" ht="15.75" customHeight="1">
      <c r="A524" s="3"/>
    </row>
    <row r="525" spans="1:1" ht="15.75" customHeight="1">
      <c r="A525" s="3"/>
    </row>
    <row r="526" spans="1:1" ht="15.75" customHeight="1">
      <c r="A526" s="3"/>
    </row>
    <row r="527" spans="1:1" ht="15.75" customHeight="1">
      <c r="A527" s="3"/>
    </row>
    <row r="528" spans="1:1" ht="15.75" customHeight="1">
      <c r="A528" s="3"/>
    </row>
    <row r="529" spans="1:1" ht="15.75" customHeight="1">
      <c r="A529" s="3"/>
    </row>
    <row r="530" spans="1:1" ht="15.75" customHeight="1">
      <c r="A530" s="3"/>
    </row>
    <row r="531" spans="1:1" ht="15.75" customHeight="1">
      <c r="A531" s="3"/>
    </row>
    <row r="532" spans="1:1" ht="15.75" customHeight="1">
      <c r="A532" s="3"/>
    </row>
    <row r="533" spans="1:1" ht="15.75" customHeight="1">
      <c r="A533" s="3"/>
    </row>
    <row r="534" spans="1:1" ht="15.75" customHeight="1">
      <c r="A534" s="3"/>
    </row>
    <row r="535" spans="1:1" ht="15.75" customHeight="1">
      <c r="A535" s="3"/>
    </row>
    <row r="536" spans="1:1" ht="15.75" customHeight="1">
      <c r="A536" s="3"/>
    </row>
    <row r="537" spans="1:1" ht="15.75" customHeight="1">
      <c r="A537" s="3"/>
    </row>
    <row r="538" spans="1:1" ht="15.75" customHeight="1">
      <c r="A538" s="3"/>
    </row>
    <row r="539" spans="1:1" ht="15.75" customHeight="1">
      <c r="A539" s="3"/>
    </row>
    <row r="540" spans="1:1" ht="15.75" customHeight="1">
      <c r="A540" s="3"/>
    </row>
    <row r="541" spans="1:1" ht="15.75" customHeight="1">
      <c r="A541" s="3"/>
    </row>
    <row r="542" spans="1:1" ht="15.75" customHeight="1">
      <c r="A542" s="3"/>
    </row>
    <row r="543" spans="1:1" ht="15.75" customHeight="1">
      <c r="A543" s="3"/>
    </row>
    <row r="544" spans="1:1" ht="15.75" customHeight="1">
      <c r="A544" s="3"/>
    </row>
    <row r="545" spans="1:1" ht="15.75" customHeight="1">
      <c r="A545" s="3"/>
    </row>
    <row r="546" spans="1:1" ht="15.75" customHeight="1">
      <c r="A546" s="3"/>
    </row>
    <row r="547" spans="1:1" ht="15.75" customHeight="1">
      <c r="A547" s="3"/>
    </row>
    <row r="548" spans="1:1" ht="15.75" customHeight="1">
      <c r="A548" s="3"/>
    </row>
    <row r="549" spans="1:1" ht="15.75" customHeight="1">
      <c r="A549" s="3"/>
    </row>
    <row r="550" spans="1:1" ht="15.75" customHeight="1">
      <c r="A550" s="3"/>
    </row>
    <row r="551" spans="1:1" ht="15.75" customHeight="1">
      <c r="A551" s="3"/>
    </row>
    <row r="552" spans="1:1" ht="15.75" customHeight="1">
      <c r="A552" s="3"/>
    </row>
    <row r="553" spans="1:1" ht="15.75" customHeight="1">
      <c r="A553" s="3"/>
    </row>
    <row r="554" spans="1:1" ht="15.75" customHeight="1">
      <c r="A554" s="3"/>
    </row>
    <row r="555" spans="1:1" ht="15.75" customHeight="1">
      <c r="A555" s="3"/>
    </row>
    <row r="556" spans="1:1" ht="15.75" customHeight="1">
      <c r="A556" s="3"/>
    </row>
    <row r="557" spans="1:1" ht="15.75" customHeight="1">
      <c r="A557" s="3"/>
    </row>
    <row r="558" spans="1:1" ht="15.75" customHeight="1">
      <c r="A558" s="3"/>
    </row>
    <row r="559" spans="1:1" ht="15.75" customHeight="1">
      <c r="A559" s="3"/>
    </row>
    <row r="560" spans="1:1" ht="15.75" customHeight="1">
      <c r="A560" s="3"/>
    </row>
    <row r="561" spans="1:1" ht="15.75" customHeight="1">
      <c r="A561" s="3"/>
    </row>
    <row r="562" spans="1:1" ht="15.75" customHeight="1">
      <c r="A562" s="3"/>
    </row>
    <row r="563" spans="1:1" ht="15.75" customHeight="1">
      <c r="A563" s="3"/>
    </row>
    <row r="564" spans="1:1" ht="15.75" customHeight="1">
      <c r="A564" s="3"/>
    </row>
    <row r="565" spans="1:1" ht="15.75" customHeight="1">
      <c r="A565" s="3"/>
    </row>
    <row r="566" spans="1:1" ht="15.75" customHeight="1">
      <c r="A566" s="3"/>
    </row>
    <row r="567" spans="1:1" ht="15.75" customHeight="1">
      <c r="A567" s="3"/>
    </row>
    <row r="568" spans="1:1" ht="15.75" customHeight="1">
      <c r="A568" s="3"/>
    </row>
    <row r="569" spans="1:1" ht="15.75" customHeight="1">
      <c r="A569" s="3"/>
    </row>
    <row r="570" spans="1:1" ht="15.75" customHeight="1">
      <c r="A570" s="3"/>
    </row>
    <row r="571" spans="1:1" ht="15.75" customHeight="1">
      <c r="A571" s="3"/>
    </row>
    <row r="572" spans="1:1" ht="15.75" customHeight="1">
      <c r="A572" s="3"/>
    </row>
    <row r="573" spans="1:1" ht="15.75" customHeight="1">
      <c r="A573" s="3"/>
    </row>
    <row r="574" spans="1:1" ht="15.75" customHeight="1">
      <c r="A574" s="3"/>
    </row>
    <row r="575" spans="1:1" ht="15.75" customHeight="1">
      <c r="A575" s="3"/>
    </row>
    <row r="576" spans="1:1" ht="15.75" customHeight="1">
      <c r="A576" s="3"/>
    </row>
    <row r="577" spans="1:1" ht="15.75" customHeight="1">
      <c r="A577" s="3"/>
    </row>
    <row r="578" spans="1:1" ht="15.75" customHeight="1">
      <c r="A578" s="3"/>
    </row>
    <row r="579" spans="1:1" ht="15.75" customHeight="1">
      <c r="A579" s="3"/>
    </row>
    <row r="580" spans="1:1" ht="15.75" customHeight="1">
      <c r="A580" s="3"/>
    </row>
    <row r="581" spans="1:1" ht="15.75" customHeight="1">
      <c r="A581" s="3"/>
    </row>
    <row r="582" spans="1:1" ht="15.75" customHeight="1">
      <c r="A582" s="3"/>
    </row>
    <row r="583" spans="1:1" ht="15.75" customHeight="1">
      <c r="A583" s="3"/>
    </row>
    <row r="584" spans="1:1" ht="15.75" customHeight="1">
      <c r="A584" s="3"/>
    </row>
    <row r="585" spans="1:1" ht="15.75" customHeight="1">
      <c r="A585" s="3"/>
    </row>
    <row r="586" spans="1:1" ht="15.75" customHeight="1">
      <c r="A586" s="3"/>
    </row>
    <row r="587" spans="1:1" ht="15.75" customHeight="1">
      <c r="A587" s="3"/>
    </row>
    <row r="588" spans="1:1" ht="15.75" customHeight="1">
      <c r="A588" s="3"/>
    </row>
    <row r="589" spans="1:1" ht="15.75" customHeight="1">
      <c r="A589" s="3"/>
    </row>
    <row r="590" spans="1:1" ht="15.75" customHeight="1">
      <c r="A590" s="3"/>
    </row>
    <row r="591" spans="1:1" ht="15.75" customHeight="1">
      <c r="A591" s="3"/>
    </row>
    <row r="592" spans="1:1" ht="15.75" customHeight="1">
      <c r="A592" s="3"/>
    </row>
    <row r="593" spans="1:1" ht="15.75" customHeight="1">
      <c r="A593" s="3"/>
    </row>
    <row r="594" spans="1:1" ht="15.75" customHeight="1">
      <c r="A594" s="3"/>
    </row>
    <row r="595" spans="1:1" ht="15.75" customHeight="1">
      <c r="A595" s="3"/>
    </row>
    <row r="596" spans="1:1" ht="15.75" customHeight="1">
      <c r="A596" s="3"/>
    </row>
    <row r="597" spans="1:1" ht="15.75" customHeight="1">
      <c r="A597" s="3"/>
    </row>
    <row r="598" spans="1:1" ht="15.75" customHeight="1">
      <c r="A598" s="3"/>
    </row>
    <row r="599" spans="1:1" ht="15.75" customHeight="1">
      <c r="A599" s="3"/>
    </row>
    <row r="600" spans="1:1" ht="15.75" customHeight="1">
      <c r="A600" s="3"/>
    </row>
    <row r="601" spans="1:1" ht="15.75" customHeight="1">
      <c r="A601" s="3"/>
    </row>
    <row r="602" spans="1:1" ht="15.75" customHeight="1">
      <c r="A602" s="3"/>
    </row>
    <row r="603" spans="1:1" ht="15.75" customHeight="1">
      <c r="A603" s="3"/>
    </row>
    <row r="604" spans="1:1" ht="15.75" customHeight="1">
      <c r="A604" s="3"/>
    </row>
    <row r="605" spans="1:1" ht="15.75" customHeight="1">
      <c r="A605" s="3"/>
    </row>
    <row r="606" spans="1:1" ht="15.75" customHeight="1">
      <c r="A606" s="3"/>
    </row>
    <row r="607" spans="1:1" ht="15.75" customHeight="1">
      <c r="A607" s="3"/>
    </row>
    <row r="608" spans="1:1" ht="15.75" customHeight="1">
      <c r="A608" s="3"/>
    </row>
    <row r="609" spans="1:1" ht="15.75" customHeight="1">
      <c r="A609" s="3"/>
    </row>
    <row r="610" spans="1:1" ht="15.75" customHeight="1">
      <c r="A610" s="3"/>
    </row>
    <row r="611" spans="1:1" ht="15.75" customHeight="1">
      <c r="A611" s="3"/>
    </row>
    <row r="612" spans="1:1" ht="15.75" customHeight="1">
      <c r="A612" s="3"/>
    </row>
    <row r="613" spans="1:1" ht="15.75" customHeight="1">
      <c r="A613" s="3"/>
    </row>
    <row r="614" spans="1:1" ht="15.75" customHeight="1">
      <c r="A614" s="3"/>
    </row>
    <row r="615" spans="1:1" ht="15.75" customHeight="1">
      <c r="A615" s="3"/>
    </row>
    <row r="616" spans="1:1" ht="15.75" customHeight="1">
      <c r="A616" s="3"/>
    </row>
    <row r="617" spans="1:1" ht="15.75" customHeight="1">
      <c r="A617" s="3"/>
    </row>
    <row r="618" spans="1:1" ht="15.75" customHeight="1">
      <c r="A618" s="3"/>
    </row>
    <row r="619" spans="1:1" ht="15.75" customHeight="1">
      <c r="A619" s="3"/>
    </row>
    <row r="620" spans="1:1" ht="15.75" customHeight="1">
      <c r="A620" s="3"/>
    </row>
    <row r="621" spans="1:1" ht="15.75" customHeight="1">
      <c r="A621" s="3"/>
    </row>
    <row r="622" spans="1:1" ht="15.75" customHeight="1">
      <c r="A622" s="3"/>
    </row>
    <row r="623" spans="1:1" ht="15.75" customHeight="1">
      <c r="A623" s="3"/>
    </row>
    <row r="624" spans="1:1" ht="15.75" customHeight="1">
      <c r="A624" s="3"/>
    </row>
    <row r="625" spans="1:1" ht="15.75" customHeight="1">
      <c r="A625" s="3"/>
    </row>
    <row r="626" spans="1:1" ht="15.75" customHeight="1">
      <c r="A626" s="3"/>
    </row>
    <row r="627" spans="1:1" ht="15.75" customHeight="1">
      <c r="A627" s="3"/>
    </row>
    <row r="628" spans="1:1" ht="15.75" customHeight="1">
      <c r="A628" s="3"/>
    </row>
    <row r="629" spans="1:1" ht="15.75" customHeight="1">
      <c r="A629" s="3"/>
    </row>
    <row r="630" spans="1:1" ht="15.75" customHeight="1">
      <c r="A630" s="3"/>
    </row>
    <row r="631" spans="1:1" ht="15.75" customHeight="1">
      <c r="A631" s="3"/>
    </row>
    <row r="632" spans="1:1" ht="15.75" customHeight="1">
      <c r="A632" s="3"/>
    </row>
    <row r="633" spans="1:1" ht="15.75" customHeight="1">
      <c r="A633" s="3"/>
    </row>
    <row r="634" spans="1:1" ht="15.75" customHeight="1">
      <c r="A634" s="3"/>
    </row>
    <row r="635" spans="1:1" ht="15.75" customHeight="1">
      <c r="A635" s="3"/>
    </row>
    <row r="636" spans="1:1" ht="15.75" customHeight="1">
      <c r="A636" s="3"/>
    </row>
    <row r="637" spans="1:1" ht="15.75" customHeight="1">
      <c r="A637" s="3"/>
    </row>
    <row r="638" spans="1:1" ht="15.75" customHeight="1">
      <c r="A638" s="3"/>
    </row>
    <row r="639" spans="1:1" ht="15.75" customHeight="1">
      <c r="A639" s="3"/>
    </row>
    <row r="640" spans="1:1" ht="15.75" customHeight="1">
      <c r="A640" s="3"/>
    </row>
    <row r="641" spans="1:1" ht="15.75" customHeight="1">
      <c r="A641" s="3"/>
    </row>
    <row r="642" spans="1:1" ht="15.75" customHeight="1">
      <c r="A642" s="3"/>
    </row>
    <row r="643" spans="1:1" ht="15.75" customHeight="1">
      <c r="A643" s="3"/>
    </row>
    <row r="644" spans="1:1" ht="15.75" customHeight="1">
      <c r="A644" s="3"/>
    </row>
    <row r="645" spans="1:1" ht="15.75" customHeight="1">
      <c r="A645" s="3"/>
    </row>
    <row r="646" spans="1:1" ht="15.75" customHeight="1">
      <c r="A646" s="3"/>
    </row>
    <row r="647" spans="1:1" ht="15.75" customHeight="1">
      <c r="A647" s="3"/>
    </row>
    <row r="648" spans="1:1" ht="15.75" customHeight="1">
      <c r="A648" s="3"/>
    </row>
    <row r="649" spans="1:1" ht="15.75" customHeight="1">
      <c r="A649" s="3"/>
    </row>
    <row r="650" spans="1:1" ht="15.75" customHeight="1">
      <c r="A650" s="3"/>
    </row>
    <row r="651" spans="1:1" ht="15.75" customHeight="1">
      <c r="A651" s="3"/>
    </row>
    <row r="652" spans="1:1" ht="15.75" customHeight="1">
      <c r="A652" s="3"/>
    </row>
    <row r="653" spans="1:1" ht="15.75" customHeight="1">
      <c r="A653" s="3"/>
    </row>
    <row r="654" spans="1:1" ht="15.75" customHeight="1">
      <c r="A654" s="3"/>
    </row>
    <row r="655" spans="1:1" ht="15.75" customHeight="1">
      <c r="A655" s="3"/>
    </row>
    <row r="656" spans="1:1" ht="15.75" customHeight="1">
      <c r="A656" s="3"/>
    </row>
    <row r="657" spans="1:1" ht="15.75" customHeight="1">
      <c r="A657" s="3"/>
    </row>
    <row r="658" spans="1:1" ht="15.75" customHeight="1">
      <c r="A658" s="3"/>
    </row>
    <row r="659" spans="1:1" ht="15.75" customHeight="1">
      <c r="A659" s="3"/>
    </row>
    <row r="660" spans="1:1" ht="15.75" customHeight="1">
      <c r="A660" s="3"/>
    </row>
    <row r="661" spans="1:1" ht="15.75" customHeight="1">
      <c r="A661" s="3"/>
    </row>
    <row r="662" spans="1:1" ht="15.75" customHeight="1">
      <c r="A662" s="3"/>
    </row>
    <row r="663" spans="1:1" ht="15.75" customHeight="1">
      <c r="A663" s="3"/>
    </row>
    <row r="664" spans="1:1" ht="15.75" customHeight="1">
      <c r="A664" s="3"/>
    </row>
    <row r="665" spans="1:1" ht="15.75" customHeight="1">
      <c r="A665" s="3"/>
    </row>
    <row r="666" spans="1:1" ht="15.75" customHeight="1">
      <c r="A666" s="3"/>
    </row>
    <row r="667" spans="1:1" ht="15.75" customHeight="1">
      <c r="A667" s="3"/>
    </row>
    <row r="668" spans="1:1" ht="15.75" customHeight="1">
      <c r="A668" s="3"/>
    </row>
    <row r="669" spans="1:1" ht="15.75" customHeight="1">
      <c r="A669" s="3"/>
    </row>
    <row r="670" spans="1:1" ht="15.75" customHeight="1">
      <c r="A670" s="3"/>
    </row>
    <row r="671" spans="1:1" ht="15.75" customHeight="1">
      <c r="A671" s="3"/>
    </row>
    <row r="672" spans="1:1" ht="15.75" customHeight="1">
      <c r="A672" s="3"/>
    </row>
    <row r="673" spans="1:1" ht="15.75" customHeight="1">
      <c r="A673" s="3"/>
    </row>
    <row r="674" spans="1:1" ht="15.75" customHeight="1">
      <c r="A674" s="3"/>
    </row>
    <row r="675" spans="1:1" ht="15.75" customHeight="1">
      <c r="A675" s="3"/>
    </row>
    <row r="676" spans="1:1" ht="15.75" customHeight="1">
      <c r="A676" s="3"/>
    </row>
    <row r="677" spans="1:1" ht="15.75" customHeight="1">
      <c r="A677" s="3"/>
    </row>
    <row r="678" spans="1:1" ht="15.75" customHeight="1">
      <c r="A678" s="3"/>
    </row>
    <row r="679" spans="1:1" ht="15.75" customHeight="1">
      <c r="A679" s="3"/>
    </row>
    <row r="680" spans="1:1" ht="15.75" customHeight="1">
      <c r="A680" s="3"/>
    </row>
    <row r="681" spans="1:1" ht="15.75" customHeight="1">
      <c r="A681" s="3"/>
    </row>
    <row r="682" spans="1:1" ht="15.75" customHeight="1">
      <c r="A682" s="3"/>
    </row>
    <row r="683" spans="1:1" ht="15.75" customHeight="1">
      <c r="A683" s="3"/>
    </row>
    <row r="684" spans="1:1" ht="15.75" customHeight="1">
      <c r="A684" s="3"/>
    </row>
    <row r="685" spans="1:1" ht="15.75" customHeight="1">
      <c r="A685" s="3"/>
    </row>
    <row r="686" spans="1:1" ht="15.75" customHeight="1">
      <c r="A686" s="3"/>
    </row>
    <row r="687" spans="1:1" ht="15.75" customHeight="1">
      <c r="A687" s="3"/>
    </row>
    <row r="688" spans="1:1" ht="15.75" customHeight="1">
      <c r="A688" s="3"/>
    </row>
    <row r="689" spans="1:1" ht="15.75" customHeight="1">
      <c r="A689" s="3"/>
    </row>
    <row r="690" spans="1:1" ht="15.75" customHeight="1">
      <c r="A690" s="3"/>
    </row>
    <row r="691" spans="1:1" ht="15.75" customHeight="1">
      <c r="A691" s="3"/>
    </row>
    <row r="692" spans="1:1" ht="15.75" customHeight="1">
      <c r="A692" s="3"/>
    </row>
    <row r="693" spans="1:1" ht="15.75" customHeight="1">
      <c r="A693" s="3"/>
    </row>
    <row r="694" spans="1:1" ht="15.75" customHeight="1">
      <c r="A694" s="3"/>
    </row>
    <row r="695" spans="1:1" ht="15.75" customHeight="1">
      <c r="A695" s="3"/>
    </row>
    <row r="696" spans="1:1" ht="15.75" customHeight="1">
      <c r="A696" s="3"/>
    </row>
    <row r="697" spans="1:1" ht="15.75" customHeight="1">
      <c r="A697" s="3"/>
    </row>
    <row r="698" spans="1:1" ht="15.75" customHeight="1">
      <c r="A698" s="3"/>
    </row>
    <row r="699" spans="1:1" ht="15.75" customHeight="1">
      <c r="A699" s="3"/>
    </row>
    <row r="700" spans="1:1" ht="15.75" customHeight="1">
      <c r="A700" s="3"/>
    </row>
    <row r="701" spans="1:1" ht="15.75" customHeight="1">
      <c r="A701" s="3"/>
    </row>
    <row r="702" spans="1:1" ht="15.75" customHeight="1">
      <c r="A702" s="3"/>
    </row>
    <row r="703" spans="1:1" ht="15.75" customHeight="1">
      <c r="A703" s="3"/>
    </row>
    <row r="704" spans="1:1" ht="15.75" customHeight="1">
      <c r="A704" s="3"/>
    </row>
    <row r="705" spans="1:1" ht="15.75" customHeight="1">
      <c r="A705" s="3"/>
    </row>
    <row r="706" spans="1:1" ht="15.75" customHeight="1">
      <c r="A706" s="3"/>
    </row>
    <row r="707" spans="1:1" ht="15.75" customHeight="1">
      <c r="A707" s="3"/>
    </row>
    <row r="708" spans="1:1" ht="15.75" customHeight="1">
      <c r="A708" s="3"/>
    </row>
    <row r="709" spans="1:1" ht="15.75" customHeight="1">
      <c r="A709" s="3"/>
    </row>
    <row r="710" spans="1:1" ht="15.75" customHeight="1">
      <c r="A710" s="3"/>
    </row>
    <row r="711" spans="1:1" ht="15.75" customHeight="1">
      <c r="A711" s="3"/>
    </row>
    <row r="712" spans="1:1" ht="15.75" customHeight="1">
      <c r="A712" s="3"/>
    </row>
    <row r="713" spans="1:1" ht="15.75" customHeight="1">
      <c r="A713" s="3"/>
    </row>
    <row r="714" spans="1:1" ht="15.75" customHeight="1">
      <c r="A714" s="3"/>
    </row>
    <row r="715" spans="1:1" ht="15.75" customHeight="1">
      <c r="A715" s="3"/>
    </row>
    <row r="716" spans="1:1" ht="15.75" customHeight="1">
      <c r="A716" s="3"/>
    </row>
    <row r="717" spans="1:1" ht="15.75" customHeight="1">
      <c r="A717" s="3"/>
    </row>
    <row r="718" spans="1:1" ht="15.75" customHeight="1">
      <c r="A718" s="3"/>
    </row>
    <row r="719" spans="1:1" ht="15.75" customHeight="1">
      <c r="A719" s="3"/>
    </row>
    <row r="720" spans="1:1" ht="15.75" customHeight="1">
      <c r="A720" s="3"/>
    </row>
    <row r="721" spans="1:1" ht="15.75" customHeight="1">
      <c r="A721" s="3"/>
    </row>
    <row r="722" spans="1:1" ht="15.75" customHeight="1">
      <c r="A722" s="3"/>
    </row>
    <row r="723" spans="1:1" ht="15.75" customHeight="1">
      <c r="A723" s="3"/>
    </row>
    <row r="724" spans="1:1" ht="15.75" customHeight="1">
      <c r="A724" s="3"/>
    </row>
    <row r="725" spans="1:1" ht="15.75" customHeight="1">
      <c r="A725" s="3"/>
    </row>
    <row r="726" spans="1:1" ht="15.75" customHeight="1">
      <c r="A726" s="3"/>
    </row>
    <row r="727" spans="1:1" ht="15.75" customHeight="1">
      <c r="A727" s="3"/>
    </row>
    <row r="728" spans="1:1" ht="15.75" customHeight="1">
      <c r="A728" s="3"/>
    </row>
    <row r="729" spans="1:1" ht="15.75" customHeight="1">
      <c r="A729" s="3"/>
    </row>
    <row r="730" spans="1:1" ht="15.75" customHeight="1">
      <c r="A730" s="3"/>
    </row>
    <row r="731" spans="1:1" ht="15.75" customHeight="1">
      <c r="A731" s="3"/>
    </row>
    <row r="732" spans="1:1" ht="15.75" customHeight="1">
      <c r="A732" s="3"/>
    </row>
    <row r="733" spans="1:1" ht="15.75" customHeight="1">
      <c r="A733" s="3"/>
    </row>
    <row r="734" spans="1:1" ht="15.75" customHeight="1">
      <c r="A734" s="3"/>
    </row>
    <row r="735" spans="1:1" ht="15.75" customHeight="1">
      <c r="A735" s="3"/>
    </row>
    <row r="736" spans="1:1" ht="15.75" customHeight="1">
      <c r="A736" s="3"/>
    </row>
    <row r="737" spans="1:1" ht="15.75" customHeight="1">
      <c r="A737" s="3"/>
    </row>
    <row r="738" spans="1:1" ht="15.75" customHeight="1">
      <c r="A738" s="3"/>
    </row>
    <row r="739" spans="1:1" ht="15.75" customHeight="1">
      <c r="A739" s="3"/>
    </row>
    <row r="740" spans="1:1" ht="15.75" customHeight="1">
      <c r="A740" s="3"/>
    </row>
    <row r="741" spans="1:1" ht="15.75" customHeight="1">
      <c r="A741" s="3"/>
    </row>
    <row r="742" spans="1:1" ht="15.75" customHeight="1">
      <c r="A742" s="3"/>
    </row>
    <row r="743" spans="1:1" ht="15.75" customHeight="1">
      <c r="A743" s="3"/>
    </row>
    <row r="744" spans="1:1" ht="15.75" customHeight="1">
      <c r="A744" s="3"/>
    </row>
    <row r="745" spans="1:1" ht="15.75" customHeight="1">
      <c r="A745" s="3"/>
    </row>
    <row r="746" spans="1:1" ht="15.75" customHeight="1">
      <c r="A746" s="3"/>
    </row>
    <row r="747" spans="1:1" ht="15.75" customHeight="1">
      <c r="A747" s="3"/>
    </row>
    <row r="748" spans="1:1" ht="15.75" customHeight="1">
      <c r="A748" s="3"/>
    </row>
    <row r="749" spans="1:1" ht="15.75" customHeight="1">
      <c r="A749" s="3"/>
    </row>
    <row r="750" spans="1:1" ht="15.75" customHeight="1">
      <c r="A750" s="3"/>
    </row>
    <row r="751" spans="1:1" ht="15.75" customHeight="1">
      <c r="A751" s="3"/>
    </row>
    <row r="752" spans="1:1" ht="15.75" customHeight="1">
      <c r="A752" s="3"/>
    </row>
    <row r="753" spans="1:1" ht="15.75" customHeight="1">
      <c r="A753" s="3"/>
    </row>
    <row r="754" spans="1:1" ht="15.75" customHeight="1">
      <c r="A754" s="3"/>
    </row>
    <row r="755" spans="1:1" ht="15.75" customHeight="1">
      <c r="A755" s="3"/>
    </row>
    <row r="756" spans="1:1" ht="15.75" customHeight="1">
      <c r="A756" s="3"/>
    </row>
    <row r="757" spans="1:1" ht="15.75" customHeight="1">
      <c r="A757" s="3"/>
    </row>
    <row r="758" spans="1:1" ht="15.75" customHeight="1">
      <c r="A758" s="3"/>
    </row>
    <row r="759" spans="1:1" ht="15.75" customHeight="1">
      <c r="A759" s="3"/>
    </row>
    <row r="760" spans="1:1" ht="15.75" customHeight="1">
      <c r="A760" s="3"/>
    </row>
    <row r="761" spans="1:1" ht="15.75" customHeight="1">
      <c r="A761" s="3"/>
    </row>
    <row r="762" spans="1:1" ht="15.75" customHeight="1">
      <c r="A762" s="3"/>
    </row>
    <row r="763" spans="1:1" ht="15.75" customHeight="1">
      <c r="A763" s="3"/>
    </row>
    <row r="764" spans="1:1" ht="15.75" customHeight="1">
      <c r="A764" s="3"/>
    </row>
    <row r="765" spans="1:1" ht="15.75" customHeight="1">
      <c r="A765" s="3"/>
    </row>
    <row r="766" spans="1:1" ht="15.75" customHeight="1">
      <c r="A766" s="3"/>
    </row>
    <row r="767" spans="1:1" ht="15.75" customHeight="1">
      <c r="A767" s="3"/>
    </row>
    <row r="768" spans="1:1" ht="15.75" customHeight="1">
      <c r="A768" s="3"/>
    </row>
    <row r="769" spans="1:1" ht="15.75" customHeight="1">
      <c r="A769" s="3"/>
    </row>
    <row r="770" spans="1:1" ht="15.75" customHeight="1">
      <c r="A770" s="3"/>
    </row>
    <row r="771" spans="1:1" ht="15.75" customHeight="1">
      <c r="A771" s="3"/>
    </row>
    <row r="772" spans="1:1" ht="15.75" customHeight="1">
      <c r="A772" s="3"/>
    </row>
    <row r="773" spans="1:1" ht="15.75" customHeight="1">
      <c r="A773" s="3"/>
    </row>
    <row r="774" spans="1:1" ht="15.75" customHeight="1">
      <c r="A774" s="3"/>
    </row>
    <row r="775" spans="1:1" ht="15.75" customHeight="1">
      <c r="A775" s="3"/>
    </row>
    <row r="776" spans="1:1" ht="15.75" customHeight="1">
      <c r="A776" s="3"/>
    </row>
    <row r="777" spans="1:1" ht="15.75" customHeight="1">
      <c r="A777" s="3"/>
    </row>
    <row r="778" spans="1:1" ht="15.75" customHeight="1">
      <c r="A778" s="3"/>
    </row>
    <row r="779" spans="1:1" ht="15.75" customHeight="1">
      <c r="A779" s="3"/>
    </row>
    <row r="780" spans="1:1" ht="15.75" customHeight="1">
      <c r="A780" s="3"/>
    </row>
    <row r="781" spans="1:1" ht="15.75" customHeight="1">
      <c r="A781" s="3"/>
    </row>
    <row r="782" spans="1:1" ht="15.75" customHeight="1">
      <c r="A782" s="3"/>
    </row>
    <row r="783" spans="1:1" ht="15.75" customHeight="1">
      <c r="A783" s="3"/>
    </row>
    <row r="784" spans="1:1" ht="15.75" customHeight="1">
      <c r="A784" s="3"/>
    </row>
    <row r="785" spans="1:1" ht="15.75" customHeight="1">
      <c r="A785" s="3"/>
    </row>
    <row r="786" spans="1:1" ht="15.75" customHeight="1">
      <c r="A786" s="3"/>
    </row>
    <row r="787" spans="1:1" ht="15.75" customHeight="1">
      <c r="A787" s="3"/>
    </row>
    <row r="788" spans="1:1" ht="15.75" customHeight="1">
      <c r="A788" s="3"/>
    </row>
    <row r="789" spans="1:1" ht="15.75" customHeight="1">
      <c r="A789" s="3"/>
    </row>
    <row r="790" spans="1:1" ht="15.75" customHeight="1">
      <c r="A790" s="3"/>
    </row>
    <row r="791" spans="1:1" ht="15.75" customHeight="1">
      <c r="A791" s="3"/>
    </row>
    <row r="792" spans="1:1" ht="15.75" customHeight="1">
      <c r="A792" s="3"/>
    </row>
    <row r="793" spans="1:1" ht="15.75" customHeight="1">
      <c r="A793" s="3"/>
    </row>
    <row r="794" spans="1:1" ht="15.75" customHeight="1">
      <c r="A794" s="3"/>
    </row>
    <row r="795" spans="1:1" ht="15.75" customHeight="1">
      <c r="A795" s="3"/>
    </row>
    <row r="796" spans="1:1" ht="15.75" customHeight="1">
      <c r="A796" s="3"/>
    </row>
    <row r="797" spans="1:1" ht="15.75" customHeight="1">
      <c r="A797" s="3"/>
    </row>
    <row r="798" spans="1:1" ht="15.75" customHeight="1">
      <c r="A798" s="3"/>
    </row>
    <row r="799" spans="1:1" ht="15.75" customHeight="1">
      <c r="A799" s="3"/>
    </row>
    <row r="800" spans="1:1" ht="15.75" customHeight="1">
      <c r="A800" s="3"/>
    </row>
    <row r="801" spans="1:1" ht="15.75" customHeight="1">
      <c r="A801" s="3"/>
    </row>
    <row r="802" spans="1:1" ht="15.75" customHeight="1">
      <c r="A802" s="3"/>
    </row>
    <row r="803" spans="1:1" ht="15.75" customHeight="1">
      <c r="A803" s="3"/>
    </row>
    <row r="804" spans="1:1" ht="15.75" customHeight="1">
      <c r="A804" s="3"/>
    </row>
    <row r="805" spans="1:1" ht="15.75" customHeight="1">
      <c r="A805" s="3"/>
    </row>
    <row r="806" spans="1:1" ht="15.75" customHeight="1">
      <c r="A806" s="3"/>
    </row>
    <row r="807" spans="1:1" ht="15.75" customHeight="1">
      <c r="A807" s="3"/>
    </row>
    <row r="808" spans="1:1" ht="15.75" customHeight="1">
      <c r="A808" s="3"/>
    </row>
    <row r="809" spans="1:1" ht="15.75" customHeight="1">
      <c r="A809" s="3"/>
    </row>
    <row r="810" spans="1:1" ht="15.75" customHeight="1">
      <c r="A810" s="3"/>
    </row>
    <row r="811" spans="1:1" ht="15.75" customHeight="1">
      <c r="A811" s="3"/>
    </row>
    <row r="812" spans="1:1" ht="15.75" customHeight="1">
      <c r="A812" s="3"/>
    </row>
    <row r="813" spans="1:1" ht="15.75" customHeight="1">
      <c r="A813" s="3"/>
    </row>
    <row r="814" spans="1:1" ht="15.75" customHeight="1">
      <c r="A814" s="3"/>
    </row>
    <row r="815" spans="1:1" ht="15.75" customHeight="1">
      <c r="A815" s="3"/>
    </row>
    <row r="816" spans="1:1" ht="15.75" customHeight="1">
      <c r="A816" s="3"/>
    </row>
    <row r="817" spans="1:1" ht="15.75" customHeight="1">
      <c r="A817" s="3"/>
    </row>
    <row r="818" spans="1:1" ht="15.75" customHeight="1">
      <c r="A818" s="3"/>
    </row>
    <row r="819" spans="1:1" ht="15.75" customHeight="1">
      <c r="A819" s="3"/>
    </row>
    <row r="820" spans="1:1" ht="15.75" customHeight="1">
      <c r="A820" s="3"/>
    </row>
    <row r="821" spans="1:1" ht="15.75" customHeight="1">
      <c r="A821" s="3"/>
    </row>
    <row r="822" spans="1:1" ht="15.75" customHeight="1">
      <c r="A822" s="3"/>
    </row>
    <row r="823" spans="1:1" ht="15.75" customHeight="1">
      <c r="A823" s="3"/>
    </row>
    <row r="824" spans="1:1" ht="15.75" customHeight="1">
      <c r="A824" s="3"/>
    </row>
    <row r="825" spans="1:1" ht="15.75" customHeight="1">
      <c r="A825" s="3"/>
    </row>
    <row r="826" spans="1:1" ht="15.75" customHeight="1">
      <c r="A826" s="3"/>
    </row>
    <row r="827" spans="1:1" ht="15.75" customHeight="1">
      <c r="A827" s="3"/>
    </row>
    <row r="828" spans="1:1" ht="15.75" customHeight="1">
      <c r="A828" s="3"/>
    </row>
    <row r="829" spans="1:1" ht="15.75" customHeight="1">
      <c r="A829" s="3"/>
    </row>
    <row r="830" spans="1:1" ht="15.75" customHeight="1">
      <c r="A830" s="3"/>
    </row>
    <row r="831" spans="1:1" ht="15.75" customHeight="1">
      <c r="A831" s="3"/>
    </row>
    <row r="832" spans="1:1" ht="15.75" customHeight="1">
      <c r="A832" s="3"/>
    </row>
    <row r="833" spans="1:1" ht="15.75" customHeight="1">
      <c r="A833" s="3"/>
    </row>
    <row r="834" spans="1:1" ht="15.75" customHeight="1">
      <c r="A834" s="3"/>
    </row>
    <row r="835" spans="1:1" ht="15.75" customHeight="1">
      <c r="A835" s="3"/>
    </row>
    <row r="836" spans="1:1" ht="15.75" customHeight="1">
      <c r="A836" s="3"/>
    </row>
    <row r="837" spans="1:1" ht="15.75" customHeight="1">
      <c r="A837" s="3"/>
    </row>
    <row r="838" spans="1:1" ht="15.75" customHeight="1">
      <c r="A838" s="3"/>
    </row>
    <row r="839" spans="1:1" ht="15.75" customHeight="1">
      <c r="A839" s="3"/>
    </row>
    <row r="840" spans="1:1" ht="15.75" customHeight="1">
      <c r="A840" s="3"/>
    </row>
    <row r="841" spans="1:1" ht="15.75" customHeight="1">
      <c r="A841" s="3"/>
    </row>
    <row r="842" spans="1:1" ht="15.75" customHeight="1">
      <c r="A842" s="3"/>
    </row>
    <row r="843" spans="1:1" ht="15.75" customHeight="1">
      <c r="A843" s="3"/>
    </row>
    <row r="844" spans="1:1" ht="15.75" customHeight="1">
      <c r="A844" s="3"/>
    </row>
    <row r="845" spans="1:1" ht="15.75" customHeight="1">
      <c r="A845" s="3"/>
    </row>
    <row r="846" spans="1:1" ht="15.75" customHeight="1">
      <c r="A846" s="3"/>
    </row>
    <row r="847" spans="1:1" ht="15.75" customHeight="1">
      <c r="A847" s="3"/>
    </row>
    <row r="848" spans="1:1" ht="15.75" customHeight="1">
      <c r="A848" s="3"/>
    </row>
    <row r="849" spans="1:1" ht="15.75" customHeight="1">
      <c r="A849" s="3"/>
    </row>
    <row r="850" spans="1:1" ht="15.75" customHeight="1">
      <c r="A850" s="3"/>
    </row>
    <row r="851" spans="1:1" ht="15.75" customHeight="1">
      <c r="A851" s="3"/>
    </row>
    <row r="852" spans="1:1" ht="15.75" customHeight="1">
      <c r="A852" s="3"/>
    </row>
    <row r="853" spans="1:1" ht="15.75" customHeight="1">
      <c r="A853" s="3"/>
    </row>
    <row r="854" spans="1:1" ht="15.75" customHeight="1">
      <c r="A854" s="3"/>
    </row>
    <row r="855" spans="1:1" ht="15.75" customHeight="1">
      <c r="A855" s="3"/>
    </row>
    <row r="856" spans="1:1" ht="15.75" customHeight="1">
      <c r="A856" s="3"/>
    </row>
    <row r="857" spans="1:1" ht="15.75" customHeight="1">
      <c r="A857" s="3"/>
    </row>
    <row r="858" spans="1:1" ht="15.75" customHeight="1">
      <c r="A858" s="3"/>
    </row>
    <row r="859" spans="1:1" ht="15.75" customHeight="1">
      <c r="A859" s="3"/>
    </row>
    <row r="860" spans="1:1" ht="15.75" customHeight="1">
      <c r="A860" s="3"/>
    </row>
    <row r="861" spans="1:1" ht="15.75" customHeight="1">
      <c r="A861" s="3"/>
    </row>
    <row r="862" spans="1:1" ht="15.75" customHeight="1">
      <c r="A862" s="3"/>
    </row>
    <row r="863" spans="1:1" ht="15.75" customHeight="1">
      <c r="A863" s="3"/>
    </row>
    <row r="864" spans="1:1" ht="15.75" customHeight="1">
      <c r="A864" s="3"/>
    </row>
    <row r="865" spans="1:1" ht="15.75" customHeight="1">
      <c r="A865" s="3"/>
    </row>
    <row r="866" spans="1:1" ht="15.75" customHeight="1">
      <c r="A866" s="3"/>
    </row>
    <row r="867" spans="1:1" ht="15.75" customHeight="1">
      <c r="A867" s="3"/>
    </row>
    <row r="868" spans="1:1" ht="15.75" customHeight="1">
      <c r="A868" s="3"/>
    </row>
    <row r="869" spans="1:1" ht="15.75" customHeight="1">
      <c r="A869" s="3"/>
    </row>
    <row r="870" spans="1:1" ht="15.75" customHeight="1">
      <c r="A870" s="3"/>
    </row>
    <row r="871" spans="1:1" ht="15.75" customHeight="1">
      <c r="A871" s="3"/>
    </row>
    <row r="872" spans="1:1" ht="15.75" customHeight="1">
      <c r="A872" s="3"/>
    </row>
    <row r="873" spans="1:1" ht="15.75" customHeight="1">
      <c r="A873" s="3"/>
    </row>
    <row r="874" spans="1:1" ht="15.75" customHeight="1">
      <c r="A874" s="3"/>
    </row>
    <row r="875" spans="1:1" ht="15.75" customHeight="1">
      <c r="A875" s="3"/>
    </row>
    <row r="876" spans="1:1" ht="15.75" customHeight="1">
      <c r="A876" s="3"/>
    </row>
    <row r="877" spans="1:1" ht="15.75" customHeight="1">
      <c r="A877" s="3"/>
    </row>
    <row r="878" spans="1:1" ht="15.75" customHeight="1">
      <c r="A878" s="3"/>
    </row>
    <row r="879" spans="1:1" ht="15.75" customHeight="1">
      <c r="A879" s="3"/>
    </row>
    <row r="880" spans="1:1" ht="15.75" customHeight="1">
      <c r="A880" s="3"/>
    </row>
    <row r="881" spans="1:1" ht="15.75" customHeight="1">
      <c r="A881" s="3"/>
    </row>
    <row r="882" spans="1:1" ht="15.75" customHeight="1">
      <c r="A882" s="3"/>
    </row>
    <row r="883" spans="1:1" ht="15.75" customHeight="1">
      <c r="A883" s="3"/>
    </row>
    <row r="884" spans="1:1" ht="15.75" customHeight="1">
      <c r="A884" s="3"/>
    </row>
    <row r="885" spans="1:1" ht="15.75" customHeight="1">
      <c r="A885" s="3"/>
    </row>
    <row r="886" spans="1:1" ht="15.75" customHeight="1">
      <c r="A886" s="3"/>
    </row>
    <row r="887" spans="1:1" ht="15.75" customHeight="1">
      <c r="A887" s="3"/>
    </row>
    <row r="888" spans="1:1" ht="15.75" customHeight="1">
      <c r="A888" s="3"/>
    </row>
    <row r="889" spans="1:1" ht="15.75" customHeight="1">
      <c r="A889" s="3"/>
    </row>
    <row r="890" spans="1:1" ht="15.75" customHeight="1">
      <c r="A890" s="3"/>
    </row>
    <row r="891" spans="1:1" ht="15.75" customHeight="1">
      <c r="A891" s="3"/>
    </row>
    <row r="892" spans="1:1" ht="15.75" customHeight="1">
      <c r="A892" s="3"/>
    </row>
    <row r="893" spans="1:1" ht="15.75" customHeight="1">
      <c r="A893" s="3"/>
    </row>
    <row r="894" spans="1:1" ht="15.75" customHeight="1">
      <c r="A894" s="3"/>
    </row>
    <row r="895" spans="1:1" ht="15.75" customHeight="1">
      <c r="A895" s="3"/>
    </row>
    <row r="896" spans="1:1" ht="15.75" customHeight="1">
      <c r="A896" s="3"/>
    </row>
    <row r="897" spans="1:1" ht="15.75" customHeight="1">
      <c r="A897" s="3"/>
    </row>
    <row r="898" spans="1:1" ht="15.75" customHeight="1">
      <c r="A898" s="3"/>
    </row>
    <row r="899" spans="1:1" ht="15.75" customHeight="1">
      <c r="A899" s="3"/>
    </row>
    <row r="900" spans="1:1" ht="15.75" customHeight="1">
      <c r="A900" s="3"/>
    </row>
    <row r="901" spans="1:1" ht="15.75" customHeight="1">
      <c r="A901" s="3"/>
    </row>
    <row r="902" spans="1:1" ht="15.75" customHeight="1">
      <c r="A902" s="3"/>
    </row>
    <row r="903" spans="1:1" ht="15.75" customHeight="1">
      <c r="A903" s="3"/>
    </row>
    <row r="904" spans="1:1" ht="15.75" customHeight="1">
      <c r="A904" s="3"/>
    </row>
    <row r="905" spans="1:1" ht="15.75" customHeight="1">
      <c r="A905" s="3"/>
    </row>
    <row r="906" spans="1:1" ht="15.75" customHeight="1">
      <c r="A906" s="3"/>
    </row>
    <row r="907" spans="1:1" ht="15.75" customHeight="1">
      <c r="A907" s="3"/>
    </row>
    <row r="908" spans="1:1" ht="15.75" customHeight="1">
      <c r="A908" s="3"/>
    </row>
    <row r="909" spans="1:1" ht="15.75" customHeight="1">
      <c r="A909" s="3"/>
    </row>
    <row r="910" spans="1:1" ht="15.75" customHeight="1">
      <c r="A910" s="3"/>
    </row>
    <row r="911" spans="1:1" ht="15.75" customHeight="1">
      <c r="A911" s="3"/>
    </row>
    <row r="912" spans="1:1" ht="15.75" customHeight="1">
      <c r="A912" s="3"/>
    </row>
    <row r="913" spans="1:1" ht="15.75" customHeight="1">
      <c r="A913" s="3"/>
    </row>
    <row r="914" spans="1:1" ht="15.75" customHeight="1">
      <c r="A914" s="3"/>
    </row>
    <row r="915" spans="1:1" ht="15.75" customHeight="1">
      <c r="A915" s="3"/>
    </row>
    <row r="916" spans="1:1" ht="15.75" customHeight="1">
      <c r="A916" s="3"/>
    </row>
    <row r="917" spans="1:1" ht="15.75" customHeight="1">
      <c r="A917" s="3"/>
    </row>
    <row r="918" spans="1:1" ht="15.75" customHeight="1">
      <c r="A918" s="3"/>
    </row>
    <row r="919" spans="1:1" ht="15.75" customHeight="1">
      <c r="A919" s="3"/>
    </row>
    <row r="920" spans="1:1" ht="15.75" customHeight="1">
      <c r="A920" s="3"/>
    </row>
    <row r="921" spans="1:1" ht="15.75" customHeight="1">
      <c r="A921" s="3"/>
    </row>
    <row r="922" spans="1:1" ht="15.75" customHeight="1">
      <c r="A922" s="3"/>
    </row>
    <row r="923" spans="1:1" ht="15.75" customHeight="1">
      <c r="A923" s="3"/>
    </row>
    <row r="924" spans="1:1" ht="15.75" customHeight="1">
      <c r="A924" s="3"/>
    </row>
    <row r="925" spans="1:1" ht="15.75" customHeight="1">
      <c r="A925" s="3"/>
    </row>
    <row r="926" spans="1:1" ht="15.75" customHeight="1">
      <c r="A926" s="3"/>
    </row>
    <row r="927" spans="1:1" ht="15.75" customHeight="1">
      <c r="A927" s="3"/>
    </row>
    <row r="928" spans="1:1" ht="15.75" customHeight="1">
      <c r="A928" s="3"/>
    </row>
    <row r="929" spans="1:1" ht="15.75" customHeight="1">
      <c r="A929" s="3"/>
    </row>
    <row r="930" spans="1:1" ht="15.75" customHeight="1">
      <c r="A930" s="3"/>
    </row>
    <row r="931" spans="1:1" ht="15.75" customHeight="1">
      <c r="A931" s="3"/>
    </row>
    <row r="932" spans="1:1" ht="15.75" customHeight="1">
      <c r="A932" s="3"/>
    </row>
    <row r="933" spans="1:1" ht="15.75" customHeight="1">
      <c r="A933" s="3"/>
    </row>
    <row r="934" spans="1:1" ht="15.75" customHeight="1">
      <c r="A934" s="3"/>
    </row>
    <row r="935" spans="1:1" ht="15.75" customHeight="1">
      <c r="A935" s="3"/>
    </row>
    <row r="936" spans="1:1" ht="15.75" customHeight="1">
      <c r="A936" s="3"/>
    </row>
    <row r="937" spans="1:1" ht="15.75" customHeight="1">
      <c r="A937" s="3"/>
    </row>
    <row r="938" spans="1:1" ht="15.75" customHeight="1">
      <c r="A938" s="3"/>
    </row>
    <row r="939" spans="1:1" ht="15.75" customHeight="1">
      <c r="A939" s="3"/>
    </row>
    <row r="940" spans="1:1" ht="15.75" customHeight="1">
      <c r="A940" s="3"/>
    </row>
    <row r="941" spans="1:1" ht="15.75" customHeight="1">
      <c r="A941" s="3"/>
    </row>
    <row r="942" spans="1:1" ht="15.75" customHeight="1">
      <c r="A942" s="3"/>
    </row>
    <row r="943" spans="1:1" ht="15.75" customHeight="1">
      <c r="A943" s="3"/>
    </row>
    <row r="944" spans="1:1" ht="15.75" customHeight="1">
      <c r="A944" s="3"/>
    </row>
    <row r="945" spans="1:1" ht="15.75" customHeight="1">
      <c r="A945" s="3"/>
    </row>
    <row r="946" spans="1:1" ht="15.75" customHeight="1">
      <c r="A946" s="3"/>
    </row>
    <row r="947" spans="1:1" ht="15.75" customHeight="1">
      <c r="A947" s="3"/>
    </row>
    <row r="948" spans="1:1" ht="15.75" customHeight="1">
      <c r="A948" s="3"/>
    </row>
    <row r="949" spans="1:1" ht="15.75" customHeight="1">
      <c r="A949" s="3"/>
    </row>
    <row r="950" spans="1:1" ht="15.75" customHeight="1">
      <c r="A950" s="3"/>
    </row>
    <row r="951" spans="1:1" ht="15.75" customHeight="1">
      <c r="A951" s="3"/>
    </row>
    <row r="952" spans="1:1" ht="15.75" customHeight="1">
      <c r="A952" s="3"/>
    </row>
    <row r="953" spans="1:1" ht="15.75" customHeight="1">
      <c r="A953" s="3"/>
    </row>
    <row r="954" spans="1:1" ht="15.75" customHeight="1">
      <c r="A954" s="3"/>
    </row>
    <row r="955" spans="1:1" ht="15.75" customHeight="1">
      <c r="A955" s="3"/>
    </row>
    <row r="956" spans="1:1" ht="15.75" customHeight="1">
      <c r="A956" s="3"/>
    </row>
    <row r="957" spans="1:1" ht="15.75" customHeight="1">
      <c r="A957" s="3"/>
    </row>
    <row r="958" spans="1:1" ht="15.75" customHeight="1">
      <c r="A958" s="3"/>
    </row>
    <row r="959" spans="1:1" ht="15.75" customHeight="1">
      <c r="A959" s="3"/>
    </row>
    <row r="960" spans="1:1" ht="15.75" customHeight="1">
      <c r="A960" s="3"/>
    </row>
    <row r="961" spans="1:1" ht="15.75" customHeight="1">
      <c r="A961" s="3"/>
    </row>
    <row r="962" spans="1:1" ht="15.75" customHeight="1">
      <c r="A962" s="3"/>
    </row>
    <row r="963" spans="1:1" ht="15.75" customHeight="1">
      <c r="A963" s="3"/>
    </row>
    <row r="964" spans="1:1" ht="15.75" customHeight="1">
      <c r="A964" s="3"/>
    </row>
    <row r="965" spans="1:1" ht="15.75" customHeight="1">
      <c r="A965" s="3"/>
    </row>
    <row r="966" spans="1:1" ht="15.75" customHeight="1">
      <c r="A966" s="3"/>
    </row>
    <row r="967" spans="1:1" ht="15.75" customHeight="1">
      <c r="A967" s="3"/>
    </row>
    <row r="968" spans="1:1" ht="15.75" customHeight="1">
      <c r="A968" s="3"/>
    </row>
    <row r="969" spans="1:1" ht="15.75" customHeight="1">
      <c r="A969" s="3"/>
    </row>
    <row r="970" spans="1:1" ht="15.75" customHeight="1">
      <c r="A970" s="3"/>
    </row>
    <row r="971" spans="1:1" ht="15.75" customHeight="1">
      <c r="A971" s="3"/>
    </row>
    <row r="972" spans="1:1" ht="15.75" customHeight="1">
      <c r="A972" s="3"/>
    </row>
    <row r="973" spans="1:1" ht="15.75" customHeight="1">
      <c r="A973" s="3"/>
    </row>
    <row r="974" spans="1:1" ht="15.75" customHeight="1">
      <c r="A974" s="3"/>
    </row>
    <row r="975" spans="1:1" ht="15.75" customHeight="1">
      <c r="A975" s="3"/>
    </row>
    <row r="976" spans="1:1" ht="15.75" customHeight="1">
      <c r="A976" s="3"/>
    </row>
    <row r="977" spans="1:1" ht="15.75" customHeight="1">
      <c r="A977" s="3"/>
    </row>
    <row r="978" spans="1:1" ht="15.75" customHeight="1">
      <c r="A978" s="3"/>
    </row>
    <row r="979" spans="1:1" ht="15.75" customHeight="1">
      <c r="A979" s="3"/>
    </row>
    <row r="980" spans="1:1" ht="15.75" customHeight="1">
      <c r="A980" s="3"/>
    </row>
    <row r="981" spans="1:1" ht="15.75" customHeight="1">
      <c r="A981" s="3"/>
    </row>
    <row r="982" spans="1:1" ht="15.75" customHeight="1">
      <c r="A982" s="3"/>
    </row>
    <row r="983" spans="1:1" ht="15.75" customHeight="1">
      <c r="A983" s="3"/>
    </row>
    <row r="984" spans="1:1" ht="15.75" customHeight="1">
      <c r="A984" s="3"/>
    </row>
    <row r="985" spans="1:1" ht="15.75" customHeight="1">
      <c r="A985" s="3"/>
    </row>
    <row r="986" spans="1:1" ht="15.75" customHeight="1">
      <c r="A986" s="3"/>
    </row>
    <row r="987" spans="1:1" ht="15.75" customHeight="1">
      <c r="A987" s="3"/>
    </row>
    <row r="988" spans="1:1" ht="15.75" customHeight="1">
      <c r="A988" s="3"/>
    </row>
    <row r="989" spans="1:1" ht="15.75" customHeight="1">
      <c r="A989" s="3"/>
    </row>
    <row r="990" spans="1:1" ht="15.75" customHeight="1">
      <c r="A990" s="3"/>
    </row>
    <row r="991" spans="1:1" ht="15.75" customHeight="1">
      <c r="A991" s="3"/>
    </row>
    <row r="992" spans="1:1" ht="15.75" customHeight="1">
      <c r="A992" s="3"/>
    </row>
    <row r="993" spans="1:1" ht="15.75" customHeight="1">
      <c r="A993" s="3"/>
    </row>
    <row r="994" spans="1:1" ht="15.75" customHeight="1">
      <c r="A994" s="3"/>
    </row>
    <row r="995" spans="1:1" ht="15.75" customHeight="1">
      <c r="A995" s="3"/>
    </row>
    <row r="996" spans="1:1" ht="15.75" customHeight="1">
      <c r="A996" s="3"/>
    </row>
    <row r="997" spans="1:1" ht="15.75" customHeight="1">
      <c r="A997" s="3"/>
    </row>
    <row r="998" spans="1:1" ht="15.75" customHeight="1">
      <c r="A998" s="3"/>
    </row>
    <row r="999" spans="1:1" ht="15.75" customHeight="1">
      <c r="A999" s="3"/>
    </row>
    <row r="1000" spans="1:1" ht="15.75" customHeight="1">
      <c r="A1000" s="3"/>
    </row>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rgb="FF2E75B5"/>
  </sheetPr>
  <dimension ref="A1:A1000"/>
  <sheetViews>
    <sheetView workbookViewId="0"/>
  </sheetViews>
  <sheetFormatPr baseColWidth="10" defaultColWidth="14.42578125" defaultRowHeight="15" customHeight="1"/>
  <cols>
    <col min="1" max="26" width="10.7109375" customWidth="1"/>
  </cols>
  <sheetData>
    <row r="1" spans="1:1">
      <c r="A1" s="4" t="s">
        <v>10</v>
      </c>
    </row>
    <row r="2" spans="1:1">
      <c r="A2" s="4" t="s">
        <v>11</v>
      </c>
    </row>
    <row r="3" spans="1:1">
      <c r="A3" s="4" t="s">
        <v>12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A1:L916"/>
  <sheetViews>
    <sheetView workbookViewId="0">
      <selection activeCell="C11" sqref="C11"/>
    </sheetView>
  </sheetViews>
  <sheetFormatPr baseColWidth="10" defaultRowHeight="15"/>
  <cols>
    <col min="2" max="2" width="19.42578125" bestFit="1" customWidth="1"/>
    <col min="3" max="3" width="46.140625" style="136" customWidth="1"/>
  </cols>
  <sheetData>
    <row r="1" spans="1:12">
      <c r="A1" s="127" t="s">
        <v>69</v>
      </c>
      <c r="B1" s="127" t="s">
        <v>62</v>
      </c>
      <c r="C1" s="135" t="s">
        <v>68</v>
      </c>
      <c r="D1" s="127"/>
      <c r="E1" s="137" t="s">
        <v>173</v>
      </c>
      <c r="F1" s="137" t="s">
        <v>174</v>
      </c>
    </row>
    <row r="2" spans="1:12">
      <c r="A2" s="137" t="s">
        <v>146</v>
      </c>
      <c r="B2" s="137" t="s">
        <v>146</v>
      </c>
      <c r="C2" s="138" t="s">
        <v>146</v>
      </c>
      <c r="D2" s="128"/>
      <c r="E2" s="137" t="s">
        <v>146</v>
      </c>
      <c r="F2" s="137" t="s">
        <v>146</v>
      </c>
    </row>
    <row r="3" spans="1:12">
      <c r="A3">
        <v>1</v>
      </c>
      <c r="B3" s="127" t="s">
        <v>15</v>
      </c>
      <c r="C3" s="156" t="s">
        <v>241</v>
      </c>
      <c r="E3" s="137" t="s">
        <v>175</v>
      </c>
      <c r="F3" s="137" t="s">
        <v>175</v>
      </c>
      <c r="G3">
        <f>ROUNDUP(ROWS($J$3:J3)/4,0)</f>
        <v>1</v>
      </c>
      <c r="H3">
        <f>MOD(ROWS($J$3:J3)-1,4)+1</f>
        <v>1</v>
      </c>
      <c r="I3">
        <f>MOD(ROWS($J$3:J3)-1,4)+1</f>
        <v>1</v>
      </c>
      <c r="K3" t="str">
        <f>+MOD(ROWS($J$3:J3)-1,4)+1&amp;"."&amp;ROUNDUP(ROWS($J$3:J3)/4,0)&amp;"."&amp;ROUNDUP(ROWS($J$3:J3)/4,0)</f>
        <v>1.1.1</v>
      </c>
      <c r="L3" s="139"/>
    </row>
    <row r="4" spans="1:12">
      <c r="A4">
        <v>2</v>
      </c>
      <c r="B4" s="127" t="s">
        <v>17</v>
      </c>
      <c r="C4" s="134" t="s">
        <v>127</v>
      </c>
      <c r="E4" s="137" t="s">
        <v>176</v>
      </c>
      <c r="F4" s="137" t="s">
        <v>176</v>
      </c>
      <c r="G4">
        <f>ROUNDUP(ROWS($J$3:J3)/4,0)</f>
        <v>1</v>
      </c>
      <c r="H4">
        <f>MOD(ROWS($I$3:I4)-1,4)+1</f>
        <v>2</v>
      </c>
      <c r="I4">
        <f>MOD(ROWS($J$3:J4)-1,4)+1</f>
        <v>2</v>
      </c>
      <c r="K4" t="str">
        <f>+MOD(ROWS($J$3:J4)-1,4)+1&amp;"."&amp;ROUNDUP(ROWS($J$3:J4)/4,0)&amp;"."&amp;ROUNDUP(ROWS($J$3:J4)/4,0)</f>
        <v>2.1.1</v>
      </c>
    </row>
    <row r="5" spans="1:12">
      <c r="A5">
        <v>3</v>
      </c>
      <c r="B5" s="127" t="s">
        <v>18</v>
      </c>
      <c r="C5" s="134" t="s">
        <v>128</v>
      </c>
      <c r="E5" s="137" t="s">
        <v>177</v>
      </c>
      <c r="F5" s="137" t="s">
        <v>177</v>
      </c>
      <c r="G5">
        <f>ROUNDUP(ROWS($I$3:I4)/4,0)</f>
        <v>1</v>
      </c>
      <c r="H5">
        <f>MOD(ROWS($I$3:I5)-1,4)+1</f>
        <v>3</v>
      </c>
      <c r="I5">
        <f>MOD(ROWS($J$3:J5)-1,4)+1</f>
        <v>3</v>
      </c>
      <c r="K5" t="str">
        <f>+MOD(ROWS($J$3:J5)-1,4)+1&amp;"."&amp;ROUNDUP(ROWS($J$3:J5)/4,0)&amp;"."&amp;ROUNDUP(ROWS($J$3:J5)/4,0)</f>
        <v>3.1.1</v>
      </c>
    </row>
    <row r="6" spans="1:12">
      <c r="A6">
        <v>4</v>
      </c>
      <c r="B6" s="127" t="s">
        <v>19</v>
      </c>
      <c r="C6" s="134" t="s">
        <v>129</v>
      </c>
      <c r="E6" s="137" t="s">
        <v>178</v>
      </c>
      <c r="F6" s="137" t="s">
        <v>178</v>
      </c>
      <c r="G6">
        <f>ROUNDUP(ROWS($I$3:I5)/4,0)</f>
        <v>1</v>
      </c>
      <c r="H6">
        <f>MOD(ROWS($I$3:I6)-1,4)+1</f>
        <v>4</v>
      </c>
      <c r="I6">
        <f>MOD(ROWS($J$3:J6)-1,4)+1</f>
        <v>4</v>
      </c>
      <c r="K6" t="str">
        <f>+MOD(ROWS($J$3:J6)-1,4)+1&amp;"."&amp;ROUNDUP(ROWS($J$3:J6)/4,0)&amp;"."&amp;ROUNDUP(ROWS($J$3:J6)/4,0)</f>
        <v>4.1.1</v>
      </c>
    </row>
    <row r="7" spans="1:12">
      <c r="A7">
        <v>5</v>
      </c>
      <c r="B7" s="127" t="s">
        <v>105</v>
      </c>
      <c r="C7" s="134" t="s">
        <v>130</v>
      </c>
      <c r="E7" s="137" t="s">
        <v>179</v>
      </c>
      <c r="F7" s="137" t="s">
        <v>179</v>
      </c>
      <c r="G7">
        <f>ROUNDUP(ROWS($I$3:I6)/4,0)</f>
        <v>1</v>
      </c>
      <c r="H7">
        <f>MOD(ROWS($I$3:I7)-1,4)+1</f>
        <v>1</v>
      </c>
      <c r="I7">
        <f>MOD(ROWS($J$3:J7)-1,4)+1</f>
        <v>1</v>
      </c>
      <c r="K7" t="str">
        <f>+MOD(ROWS($J$3:J7)-1,4)+1&amp;"."&amp;ROUNDUP(ROWS($J$3:J7)/4,0)&amp;"."&amp;ROUNDUP(ROWS($J$3:J7)/4,0)</f>
        <v>1.2.2</v>
      </c>
    </row>
    <row r="8" spans="1:12">
      <c r="B8" s="127" t="s">
        <v>106</v>
      </c>
      <c r="C8" s="134" t="s">
        <v>131</v>
      </c>
      <c r="E8" s="137" t="s">
        <v>180</v>
      </c>
      <c r="F8" s="137" t="s">
        <v>180</v>
      </c>
      <c r="G8">
        <f>ROUNDUP(ROWS($I$3:I7)/4,0)</f>
        <v>2</v>
      </c>
      <c r="H8">
        <f>MOD(ROWS($I$3:I8)-1,4)+1</f>
        <v>2</v>
      </c>
      <c r="I8">
        <f>MOD(ROWS($J$3:J8)-1,4)+1</f>
        <v>2</v>
      </c>
      <c r="K8" t="str">
        <f>+MOD(ROWS($J$3:J8)-1,4)+1&amp;"."&amp;ROUNDUP(ROWS($J$3:J8)/4,0)&amp;"."&amp;ROUNDUP(ROWS($J$3:J8)/4,0)</f>
        <v>2.2.2</v>
      </c>
    </row>
    <row r="9" spans="1:12">
      <c r="B9" s="127" t="s">
        <v>107</v>
      </c>
      <c r="C9" s="134" t="s">
        <v>1164</v>
      </c>
      <c r="E9" s="137" t="s">
        <v>181</v>
      </c>
      <c r="F9" s="137" t="s">
        <v>181</v>
      </c>
      <c r="G9">
        <f>ROUNDUP(ROWS($I$3:I8)/4,0)</f>
        <v>2</v>
      </c>
      <c r="H9">
        <f>MOD(ROWS($I$3:I9)-1,4)+1</f>
        <v>3</v>
      </c>
      <c r="I9">
        <f>MOD(ROWS($J$3:J9)-1,4)+1</f>
        <v>3</v>
      </c>
      <c r="K9" t="str">
        <f>+MOD(ROWS($J$3:J9)-1,4)+1&amp;"."&amp;ROUNDUP(ROWS($J$3:J9)/4,0)&amp;"."&amp;ROUNDUP(ROWS($J$3:J9)/4,0)</f>
        <v>3.2.2</v>
      </c>
    </row>
    <row r="10" spans="1:12">
      <c r="B10" s="127" t="s">
        <v>108</v>
      </c>
      <c r="C10" s="134" t="s">
        <v>1165</v>
      </c>
      <c r="E10" s="137" t="s">
        <v>182</v>
      </c>
      <c r="F10" s="137" t="s">
        <v>182</v>
      </c>
      <c r="G10">
        <f>ROUNDUP(ROWS($I$3:I9)/4,0)</f>
        <v>2</v>
      </c>
      <c r="H10">
        <f>MOD(ROWS($I$3:I10)-1,4)+1</f>
        <v>4</v>
      </c>
      <c r="I10">
        <f>MOD(ROWS($J$3:J10)-1,4)+1</f>
        <v>4</v>
      </c>
      <c r="K10" t="str">
        <f>+MOD(ROWS($J$3:J10)-1,4)+1&amp;"."&amp;ROUNDUP(ROWS($J$3:J10)/4,0)&amp;"."&amp;ROUNDUP(ROWS($J$3:J10)/4,0)</f>
        <v>4.2.2</v>
      </c>
    </row>
    <row r="11" spans="1:12">
      <c r="B11" s="127" t="s">
        <v>109</v>
      </c>
      <c r="C11" s="134" t="s">
        <v>1166</v>
      </c>
      <c r="E11" s="137" t="s">
        <v>183</v>
      </c>
      <c r="F11" s="137" t="s">
        <v>183</v>
      </c>
      <c r="G11">
        <f>ROUNDUP(ROWS($I$3:I10)/4,0)</f>
        <v>2</v>
      </c>
      <c r="H11">
        <f>MOD(ROWS($I$3:I11)-1,4)+1</f>
        <v>1</v>
      </c>
      <c r="I11">
        <f>MOD(ROWS($J$3:J11)-1,4)+1</f>
        <v>1</v>
      </c>
      <c r="K11" t="str">
        <f>+MOD(ROWS($J$3:J11)-1,4)+1&amp;"."&amp;ROUNDUP(ROWS($J$3:J11)/4,0)&amp;"."&amp;ROUNDUP(ROWS($J$3:J11)/4,0)</f>
        <v>1.3.3</v>
      </c>
    </row>
    <row r="12" spans="1:12">
      <c r="B12" s="127" t="s">
        <v>20</v>
      </c>
      <c r="C12" s="134" t="s">
        <v>1167</v>
      </c>
      <c r="E12" s="137" t="s">
        <v>184</v>
      </c>
      <c r="F12" s="137" t="s">
        <v>184</v>
      </c>
      <c r="G12">
        <f>ROUNDUP(ROWS($I$3:I11)/4,0)</f>
        <v>3</v>
      </c>
      <c r="H12">
        <f>MOD(ROWS($I$3:I12)-1,4)+1</f>
        <v>2</v>
      </c>
      <c r="I12">
        <f>MOD(ROWS($J$3:J12)-1,4)+1</f>
        <v>2</v>
      </c>
      <c r="K12" t="str">
        <f>+MOD(ROWS($J$3:J12)-1,4)+1&amp;"."&amp;ROUNDUP(ROWS($J$3:J12)/4,0)&amp;"."&amp;ROUNDUP(ROWS($J$3:J12)/4,0)</f>
        <v>2.3.3</v>
      </c>
    </row>
    <row r="13" spans="1:12">
      <c r="B13" s="127" t="s">
        <v>21</v>
      </c>
      <c r="C13" s="134" t="s">
        <v>1168</v>
      </c>
      <c r="E13" s="137" t="s">
        <v>185</v>
      </c>
      <c r="F13" s="137" t="s">
        <v>185</v>
      </c>
      <c r="G13">
        <f>ROUNDUP(ROWS($I$3:I12)/4,0)</f>
        <v>3</v>
      </c>
      <c r="H13">
        <f>MOD(ROWS($I$3:I13)-1,4)+1</f>
        <v>3</v>
      </c>
      <c r="I13">
        <f>MOD(ROWS($J$3:J13)-1,4)+1</f>
        <v>3</v>
      </c>
      <c r="K13" t="str">
        <f>+MOD(ROWS($J$3:J13)-1,4)+1&amp;"."&amp;ROUNDUP(ROWS($J$3:J13)/4,0)&amp;"."&amp;ROUNDUP(ROWS($J$3:J13)/4,0)</f>
        <v>3.3.3</v>
      </c>
    </row>
    <row r="14" spans="1:12">
      <c r="B14" s="127" t="s">
        <v>22</v>
      </c>
      <c r="C14" s="135" t="s">
        <v>70</v>
      </c>
      <c r="E14" s="137" t="s">
        <v>186</v>
      </c>
      <c r="F14" s="137" t="s">
        <v>186</v>
      </c>
      <c r="G14">
        <f>ROUNDUP(ROWS($I$3:I13)/4,0)</f>
        <v>3</v>
      </c>
      <c r="H14">
        <f>MOD(ROWS($I$3:I14)-1,4)+1</f>
        <v>4</v>
      </c>
      <c r="I14">
        <f>MOD(ROWS($J$3:J14)-1,4)+1</f>
        <v>4</v>
      </c>
      <c r="K14" t="str">
        <f>+MOD(ROWS($J$3:J14)-1,4)+1&amp;"."&amp;ROUNDUP(ROWS($J$3:J14)/4,0)&amp;"."&amp;ROUNDUP(ROWS($J$3:J14)/4,0)</f>
        <v>4.3.3</v>
      </c>
    </row>
    <row r="15" spans="1:12">
      <c r="B15" s="127" t="s">
        <v>23</v>
      </c>
      <c r="C15" s="135" t="s">
        <v>71</v>
      </c>
      <c r="E15" s="137" t="s">
        <v>187</v>
      </c>
      <c r="F15" s="137" t="s">
        <v>187</v>
      </c>
      <c r="K15" t="str">
        <f>+MOD(ROWS($J$3:J15)-1,4)+1&amp;"."&amp;ROUNDUP(ROWS($J$3:J15)/4,0)&amp;"."&amp;ROUNDUP(ROWS($J$3:J15)/4,0)</f>
        <v>1.4.4</v>
      </c>
    </row>
    <row r="16" spans="1:12">
      <c r="B16" s="127" t="s">
        <v>112</v>
      </c>
      <c r="C16" s="135" t="s">
        <v>72</v>
      </c>
      <c r="E16" s="137" t="s">
        <v>188</v>
      </c>
      <c r="F16" s="137" t="s">
        <v>188</v>
      </c>
      <c r="K16" t="str">
        <f>+MOD(ROWS($J$3:J16)-1,4)+1&amp;"."&amp;ROUNDUP(ROWS($J$3:J16)/4,0)&amp;"."&amp;ROUNDUP(ROWS($J$3:J16)/4,0)</f>
        <v>2.4.4</v>
      </c>
    </row>
    <row r="17" spans="2:6">
      <c r="B17" s="127" t="s">
        <v>113</v>
      </c>
      <c r="C17" s="135" t="s">
        <v>73</v>
      </c>
      <c r="E17" s="137" t="s">
        <v>189</v>
      </c>
      <c r="F17" s="137" t="s">
        <v>189</v>
      </c>
    </row>
    <row r="18" spans="2:6">
      <c r="B18" s="127" t="s">
        <v>114</v>
      </c>
      <c r="C18" s="135" t="s">
        <v>74</v>
      </c>
      <c r="E18" s="137" t="s">
        <v>190</v>
      </c>
      <c r="F18" s="137" t="s">
        <v>190</v>
      </c>
    </row>
    <row r="19" spans="2:6">
      <c r="B19" s="127" t="s">
        <v>115</v>
      </c>
      <c r="C19" s="135" t="s">
        <v>647</v>
      </c>
      <c r="E19" s="137" t="s">
        <v>191</v>
      </c>
      <c r="F19" s="137" t="s">
        <v>191</v>
      </c>
    </row>
    <row r="20" spans="2:6">
      <c r="B20" s="127" t="s">
        <v>116</v>
      </c>
      <c r="C20" s="135" t="s">
        <v>648</v>
      </c>
      <c r="E20" s="137" t="s">
        <v>192</v>
      </c>
      <c r="F20" s="137" t="s">
        <v>192</v>
      </c>
    </row>
    <row r="21" spans="2:6">
      <c r="B21" s="127" t="s">
        <v>24</v>
      </c>
      <c r="C21" s="135" t="s">
        <v>649</v>
      </c>
      <c r="E21" s="137" t="s">
        <v>193</v>
      </c>
      <c r="F21" s="137" t="s">
        <v>193</v>
      </c>
    </row>
    <row r="22" spans="2:6">
      <c r="B22" s="127" t="s">
        <v>25</v>
      </c>
      <c r="C22" s="135" t="s">
        <v>75</v>
      </c>
      <c r="E22" s="137" t="s">
        <v>194</v>
      </c>
      <c r="F22" s="137" t="s">
        <v>194</v>
      </c>
    </row>
    <row r="23" spans="2:6">
      <c r="B23" s="127" t="s">
        <v>26</v>
      </c>
      <c r="C23" s="135" t="s">
        <v>76</v>
      </c>
      <c r="E23" s="137" t="s">
        <v>195</v>
      </c>
      <c r="F23" s="137" t="s">
        <v>195</v>
      </c>
    </row>
    <row r="24" spans="2:6">
      <c r="B24" s="127" t="s">
        <v>27</v>
      </c>
      <c r="C24" s="135" t="s">
        <v>77</v>
      </c>
      <c r="E24" s="137" t="s">
        <v>196</v>
      </c>
      <c r="F24" s="137" t="s">
        <v>196</v>
      </c>
    </row>
    <row r="25" spans="2:6">
      <c r="B25" s="127" t="s">
        <v>117</v>
      </c>
      <c r="C25" s="135" t="s">
        <v>78</v>
      </c>
      <c r="E25" s="137" t="s">
        <v>197</v>
      </c>
      <c r="F25" s="137" t="s">
        <v>197</v>
      </c>
    </row>
    <row r="26" spans="2:6">
      <c r="B26" s="127" t="s">
        <v>118</v>
      </c>
      <c r="C26" s="135" t="s">
        <v>79</v>
      </c>
      <c r="E26" s="137" t="s">
        <v>198</v>
      </c>
      <c r="F26" s="137" t="s">
        <v>198</v>
      </c>
    </row>
    <row r="27" spans="2:6">
      <c r="B27" s="127" t="s">
        <v>119</v>
      </c>
      <c r="C27" s="135" t="s">
        <v>80</v>
      </c>
      <c r="E27" s="137" t="s">
        <v>199</v>
      </c>
      <c r="F27" s="137" t="s">
        <v>199</v>
      </c>
    </row>
    <row r="28" spans="2:6">
      <c r="B28" s="127" t="s">
        <v>120</v>
      </c>
      <c r="C28" s="135" t="s">
        <v>650</v>
      </c>
      <c r="E28" s="137" t="s">
        <v>200</v>
      </c>
      <c r="F28" s="137" t="s">
        <v>200</v>
      </c>
    </row>
    <row r="29" spans="2:6">
      <c r="B29" s="127" t="s">
        <v>121</v>
      </c>
      <c r="C29" s="135" t="s">
        <v>651</v>
      </c>
      <c r="E29" s="137" t="s">
        <v>201</v>
      </c>
      <c r="F29" s="137" t="s">
        <v>201</v>
      </c>
    </row>
    <row r="30" spans="2:6">
      <c r="B30" s="127" t="s">
        <v>28</v>
      </c>
      <c r="C30" s="135" t="s">
        <v>652</v>
      </c>
      <c r="E30" s="137" t="s">
        <v>202</v>
      </c>
      <c r="F30" s="137" t="s">
        <v>202</v>
      </c>
    </row>
    <row r="31" spans="2:6">
      <c r="B31" s="127" t="s">
        <v>29</v>
      </c>
      <c r="C31" s="135" t="s">
        <v>653</v>
      </c>
      <c r="E31" s="137" t="s">
        <v>203</v>
      </c>
      <c r="F31" s="137" t="s">
        <v>203</v>
      </c>
    </row>
    <row r="32" spans="2:6">
      <c r="B32" s="127" t="s">
        <v>30</v>
      </c>
      <c r="C32" s="135" t="s">
        <v>81</v>
      </c>
      <c r="E32" s="137" t="s">
        <v>204</v>
      </c>
      <c r="F32" s="137" t="s">
        <v>204</v>
      </c>
    </row>
    <row r="33" spans="2:6">
      <c r="B33" s="127" t="s">
        <v>31</v>
      </c>
      <c r="C33" s="135" t="s">
        <v>82</v>
      </c>
      <c r="E33" s="137" t="s">
        <v>205</v>
      </c>
      <c r="F33" s="137" t="s">
        <v>205</v>
      </c>
    </row>
    <row r="34" spans="2:6">
      <c r="B34" s="127" t="s">
        <v>122</v>
      </c>
      <c r="C34" s="135" t="s">
        <v>83</v>
      </c>
      <c r="E34" s="137" t="s">
        <v>206</v>
      </c>
      <c r="F34" s="137" t="s">
        <v>206</v>
      </c>
    </row>
    <row r="35" spans="2:6">
      <c r="B35" s="127" t="s">
        <v>123</v>
      </c>
      <c r="C35" s="135" t="s">
        <v>84</v>
      </c>
      <c r="E35" s="137" t="s">
        <v>207</v>
      </c>
      <c r="F35" s="137" t="s">
        <v>207</v>
      </c>
    </row>
    <row r="36" spans="2:6">
      <c r="B36" s="127" t="s">
        <v>124</v>
      </c>
      <c r="C36" s="135" t="s">
        <v>85</v>
      </c>
      <c r="E36" s="137" t="s">
        <v>208</v>
      </c>
      <c r="F36" s="137" t="s">
        <v>208</v>
      </c>
    </row>
    <row r="37" spans="2:6">
      <c r="B37" s="127" t="s">
        <v>125</v>
      </c>
      <c r="C37" s="135" t="s">
        <v>86</v>
      </c>
      <c r="E37" s="137" t="s">
        <v>209</v>
      </c>
      <c r="F37" s="137" t="s">
        <v>209</v>
      </c>
    </row>
    <row r="38" spans="2:6">
      <c r="B38" s="127" t="s">
        <v>126</v>
      </c>
      <c r="C38" s="135" t="s">
        <v>654</v>
      </c>
      <c r="E38" s="137" t="s">
        <v>210</v>
      </c>
      <c r="F38" s="137" t="s">
        <v>210</v>
      </c>
    </row>
    <row r="39" spans="2:6">
      <c r="B39" s="137" t="s">
        <v>32</v>
      </c>
      <c r="C39" s="135" t="s">
        <v>655</v>
      </c>
    </row>
    <row r="40" spans="2:6">
      <c r="B40" s="137" t="s">
        <v>33</v>
      </c>
      <c r="C40" s="135" t="s">
        <v>656</v>
      </c>
    </row>
    <row r="41" spans="2:6">
      <c r="B41" s="137" t="s">
        <v>34</v>
      </c>
      <c r="C41" s="135" t="s">
        <v>657</v>
      </c>
    </row>
    <row r="42" spans="2:6">
      <c r="B42" s="137" t="s">
        <v>35</v>
      </c>
      <c r="C42" s="135" t="s">
        <v>87</v>
      </c>
    </row>
    <row r="43" spans="2:6">
      <c r="B43" s="137" t="s">
        <v>135</v>
      </c>
      <c r="C43" s="135" t="s">
        <v>88</v>
      </c>
    </row>
    <row r="44" spans="2:6">
      <c r="B44" s="137" t="s">
        <v>269</v>
      </c>
      <c r="C44" s="135" t="s">
        <v>89</v>
      </c>
    </row>
    <row r="45" spans="2:6">
      <c r="B45" s="137" t="s">
        <v>270</v>
      </c>
      <c r="C45" s="135" t="s">
        <v>90</v>
      </c>
    </row>
    <row r="46" spans="2:6">
      <c r="B46" s="137" t="s">
        <v>271</v>
      </c>
      <c r="C46" s="135" t="s">
        <v>91</v>
      </c>
    </row>
    <row r="47" spans="2:6">
      <c r="B47" s="137" t="s">
        <v>280</v>
      </c>
      <c r="C47" s="135" t="s">
        <v>92</v>
      </c>
    </row>
    <row r="48" spans="2:6">
      <c r="B48" s="137" t="s">
        <v>281</v>
      </c>
      <c r="C48" s="135" t="s">
        <v>658</v>
      </c>
    </row>
    <row r="49" spans="2:3">
      <c r="B49" s="137" t="s">
        <v>136</v>
      </c>
      <c r="C49" s="135" t="s">
        <v>659</v>
      </c>
    </row>
    <row r="50" spans="2:3">
      <c r="B50" s="137" t="s">
        <v>137</v>
      </c>
      <c r="C50" s="135" t="s">
        <v>660</v>
      </c>
    </row>
    <row r="51" spans="2:3">
      <c r="B51" s="137" t="s">
        <v>138</v>
      </c>
      <c r="C51" s="135" t="s">
        <v>661</v>
      </c>
    </row>
    <row r="52" spans="2:3">
      <c r="B52" s="137" t="s">
        <v>139</v>
      </c>
      <c r="C52" s="135" t="s">
        <v>93</v>
      </c>
    </row>
    <row r="53" spans="2:3">
      <c r="B53" s="137" t="s">
        <v>140</v>
      </c>
      <c r="C53" s="135" t="s">
        <v>94</v>
      </c>
    </row>
    <row r="54" spans="2:3">
      <c r="B54" s="137" t="s">
        <v>272</v>
      </c>
      <c r="C54" s="135" t="s">
        <v>95</v>
      </c>
    </row>
    <row r="55" spans="2:3">
      <c r="B55" s="137" t="s">
        <v>273</v>
      </c>
      <c r="C55" s="135" t="s">
        <v>96</v>
      </c>
    </row>
    <row r="56" spans="2:3">
      <c r="B56" s="137" t="s">
        <v>274</v>
      </c>
      <c r="C56" s="135" t="s">
        <v>97</v>
      </c>
    </row>
    <row r="57" spans="2:3">
      <c r="B57" s="137" t="s">
        <v>275</v>
      </c>
      <c r="C57" s="135" t="s">
        <v>98</v>
      </c>
    </row>
    <row r="58" spans="2:3">
      <c r="B58" s="137" t="s">
        <v>141</v>
      </c>
      <c r="C58" s="135" t="s">
        <v>662</v>
      </c>
    </row>
    <row r="59" spans="2:3">
      <c r="B59" s="137" t="s">
        <v>142</v>
      </c>
      <c r="C59" s="135" t="s">
        <v>663</v>
      </c>
    </row>
    <row r="60" spans="2:3">
      <c r="B60" s="137" t="s">
        <v>143</v>
      </c>
      <c r="C60" s="135" t="s">
        <v>664</v>
      </c>
    </row>
    <row r="61" spans="2:3">
      <c r="B61" s="137" t="s">
        <v>144</v>
      </c>
      <c r="C61" s="135" t="s">
        <v>665</v>
      </c>
    </row>
    <row r="62" spans="2:3">
      <c r="B62" s="137" t="s">
        <v>145</v>
      </c>
      <c r="C62" s="135" t="s">
        <v>666</v>
      </c>
    </row>
    <row r="63" spans="2:3">
      <c r="B63" s="137" t="s">
        <v>276</v>
      </c>
      <c r="C63" s="135" t="s">
        <v>99</v>
      </c>
    </row>
    <row r="64" spans="2:3">
      <c r="B64" s="137" t="s">
        <v>277</v>
      </c>
      <c r="C64" s="135" t="s">
        <v>100</v>
      </c>
    </row>
    <row r="65" spans="2:3">
      <c r="B65" s="137" t="s">
        <v>278</v>
      </c>
      <c r="C65" s="135" t="s">
        <v>101</v>
      </c>
    </row>
    <row r="66" spans="2:3">
      <c r="B66" s="137" t="s">
        <v>279</v>
      </c>
      <c r="C66" s="135" t="s">
        <v>102</v>
      </c>
    </row>
    <row r="67" spans="2:3">
      <c r="B67" s="137" t="s">
        <v>481</v>
      </c>
      <c r="C67" s="135" t="s">
        <v>103</v>
      </c>
    </row>
    <row r="68" spans="2:3">
      <c r="B68" s="137" t="s">
        <v>482</v>
      </c>
      <c r="C68" s="135" t="s">
        <v>104</v>
      </c>
    </row>
    <row r="69" spans="2:3">
      <c r="B69" s="137" t="s">
        <v>483</v>
      </c>
      <c r="C69" s="135" t="s">
        <v>667</v>
      </c>
    </row>
    <row r="70" spans="2:3">
      <c r="B70" s="137" t="s">
        <v>484</v>
      </c>
      <c r="C70" s="135" t="s">
        <v>668</v>
      </c>
    </row>
    <row r="71" spans="2:3">
      <c r="B71" s="137" t="s">
        <v>485</v>
      </c>
      <c r="C71" s="135" t="s">
        <v>669</v>
      </c>
    </row>
    <row r="72" spans="2:3">
      <c r="B72" s="137" t="s">
        <v>486</v>
      </c>
      <c r="C72" s="135" t="s">
        <v>670</v>
      </c>
    </row>
    <row r="73" spans="2:3">
      <c r="B73" s="263" t="s">
        <v>487</v>
      </c>
      <c r="C73" s="135" t="s">
        <v>671</v>
      </c>
    </row>
    <row r="74" spans="2:3">
      <c r="B74" s="137" t="s">
        <v>488</v>
      </c>
      <c r="C74" s="135" t="s">
        <v>672</v>
      </c>
    </row>
    <row r="75" spans="2:3">
      <c r="B75" s="137" t="s">
        <v>489</v>
      </c>
      <c r="C75" s="135" t="s">
        <v>673</v>
      </c>
    </row>
    <row r="76" spans="2:3">
      <c r="B76" s="137" t="s">
        <v>490</v>
      </c>
      <c r="C76" s="135" t="s">
        <v>674</v>
      </c>
    </row>
    <row r="77" spans="2:3">
      <c r="B77" s="137" t="s">
        <v>491</v>
      </c>
      <c r="C77" s="135" t="s">
        <v>675</v>
      </c>
    </row>
    <row r="78" spans="2:3">
      <c r="B78" s="137" t="s">
        <v>492</v>
      </c>
      <c r="C78" s="280" t="s">
        <v>680</v>
      </c>
    </row>
    <row r="79" spans="2:3">
      <c r="B79" s="137" t="s">
        <v>493</v>
      </c>
      <c r="C79" s="135" t="s">
        <v>676</v>
      </c>
    </row>
    <row r="80" spans="2:3">
      <c r="B80" s="137" t="s">
        <v>494</v>
      </c>
      <c r="C80" s="135" t="s">
        <v>677</v>
      </c>
    </row>
    <row r="81" spans="2:3">
      <c r="B81" s="137" t="s">
        <v>495</v>
      </c>
      <c r="C81" s="135" t="s">
        <v>678</v>
      </c>
    </row>
    <row r="82" spans="2:3">
      <c r="B82" s="263" t="s">
        <v>496</v>
      </c>
      <c r="C82" s="135" t="s">
        <v>679</v>
      </c>
    </row>
    <row r="83" spans="2:3">
      <c r="B83" s="137" t="s">
        <v>497</v>
      </c>
      <c r="C83" s="135" t="s">
        <v>681</v>
      </c>
    </row>
    <row r="84" spans="2:3">
      <c r="B84" s="137" t="s">
        <v>497</v>
      </c>
      <c r="C84" s="135" t="s">
        <v>682</v>
      </c>
    </row>
    <row r="85" spans="2:3">
      <c r="B85" s="137" t="s">
        <v>498</v>
      </c>
      <c r="C85" s="135" t="s">
        <v>683</v>
      </c>
    </row>
    <row r="86" spans="2:3">
      <c r="B86" s="137" t="s">
        <v>499</v>
      </c>
      <c r="C86" s="135" t="s">
        <v>684</v>
      </c>
    </row>
    <row r="87" spans="2:3">
      <c r="B87" s="137" t="s">
        <v>500</v>
      </c>
      <c r="C87" s="135" t="s">
        <v>685</v>
      </c>
    </row>
    <row r="88" spans="2:3">
      <c r="B88" s="137" t="s">
        <v>501</v>
      </c>
      <c r="C88" s="280" t="s">
        <v>686</v>
      </c>
    </row>
    <row r="89" spans="2:3">
      <c r="B89" s="137" t="s">
        <v>502</v>
      </c>
      <c r="C89" s="135" t="s">
        <v>687</v>
      </c>
    </row>
    <row r="90" spans="2:3">
      <c r="B90" s="137" t="s">
        <v>503</v>
      </c>
      <c r="C90" s="135" t="s">
        <v>687</v>
      </c>
    </row>
    <row r="91" spans="2:3">
      <c r="B91" s="263" t="s">
        <v>504</v>
      </c>
      <c r="C91" s="135" t="s">
        <v>688</v>
      </c>
    </row>
    <row r="92" spans="2:3">
      <c r="B92" s="263" t="s">
        <v>506</v>
      </c>
      <c r="C92" s="135" t="s">
        <v>689</v>
      </c>
    </row>
    <row r="93" spans="2:3">
      <c r="B93" s="263" t="s">
        <v>505</v>
      </c>
      <c r="C93" s="135" t="s">
        <v>690</v>
      </c>
    </row>
    <row r="94" spans="2:3">
      <c r="C94" s="135" t="s">
        <v>691</v>
      </c>
    </row>
    <row r="95" spans="2:3">
      <c r="C95" s="135" t="s">
        <v>692</v>
      </c>
    </row>
    <row r="96" spans="2:3">
      <c r="C96" s="135" t="s">
        <v>693</v>
      </c>
    </row>
    <row r="97" spans="3:5">
      <c r="C97" s="135" t="s">
        <v>694</v>
      </c>
    </row>
    <row r="98" spans="3:5">
      <c r="C98" s="280" t="s">
        <v>695</v>
      </c>
      <c r="E98" s="135"/>
    </row>
    <row r="99" spans="3:5">
      <c r="C99" s="135" t="s">
        <v>696</v>
      </c>
      <c r="E99" s="135"/>
    </row>
    <row r="100" spans="3:5">
      <c r="C100" s="135" t="s">
        <v>696</v>
      </c>
      <c r="E100" s="135"/>
    </row>
    <row r="101" spans="3:5">
      <c r="C101" s="135" t="s">
        <v>696</v>
      </c>
      <c r="E101" s="135"/>
    </row>
    <row r="102" spans="3:5">
      <c r="C102" s="135" t="s">
        <v>697</v>
      </c>
      <c r="E102" s="135"/>
    </row>
    <row r="103" spans="3:5">
      <c r="C103" s="135" t="s">
        <v>306</v>
      </c>
      <c r="E103" s="135"/>
    </row>
    <row r="104" spans="3:5">
      <c r="C104" s="135" t="s">
        <v>307</v>
      </c>
      <c r="E104" s="135"/>
    </row>
    <row r="105" spans="3:5">
      <c r="C105" s="135" t="s">
        <v>308</v>
      </c>
      <c r="E105" s="135"/>
    </row>
    <row r="106" spans="3:5">
      <c r="C106" s="135" t="s">
        <v>309</v>
      </c>
      <c r="E106" s="135"/>
    </row>
    <row r="107" spans="3:5">
      <c r="C107" s="135" t="s">
        <v>310</v>
      </c>
      <c r="E107" s="135"/>
    </row>
    <row r="108" spans="3:5">
      <c r="C108" s="135" t="s">
        <v>698</v>
      </c>
      <c r="E108" s="135"/>
    </row>
    <row r="109" spans="3:5">
      <c r="C109" s="135" t="s">
        <v>699</v>
      </c>
      <c r="E109" s="135"/>
    </row>
    <row r="110" spans="3:5">
      <c r="C110" s="135" t="s">
        <v>700</v>
      </c>
      <c r="E110" s="135"/>
    </row>
    <row r="111" spans="3:5">
      <c r="C111" s="135" t="s">
        <v>311</v>
      </c>
      <c r="E111" s="135"/>
    </row>
    <row r="112" spans="3:5">
      <c r="C112" s="135" t="s">
        <v>312</v>
      </c>
      <c r="E112" s="135"/>
    </row>
    <row r="113" spans="3:5">
      <c r="C113" s="135" t="s">
        <v>313</v>
      </c>
      <c r="E113" s="135"/>
    </row>
    <row r="114" spans="3:5">
      <c r="C114" s="135" t="s">
        <v>314</v>
      </c>
      <c r="E114" s="135"/>
    </row>
    <row r="115" spans="3:5">
      <c r="C115" s="135" t="s">
        <v>315</v>
      </c>
      <c r="E115" s="135"/>
    </row>
    <row r="116" spans="3:5">
      <c r="C116" s="135" t="s">
        <v>316</v>
      </c>
      <c r="E116" s="135"/>
    </row>
    <row r="117" spans="3:5">
      <c r="C117" s="135" t="s">
        <v>701</v>
      </c>
      <c r="E117" s="135"/>
    </row>
    <row r="118" spans="3:5">
      <c r="C118" s="135" t="s">
        <v>702</v>
      </c>
      <c r="E118" s="135"/>
    </row>
    <row r="119" spans="3:5">
      <c r="C119" s="135" t="s">
        <v>703</v>
      </c>
      <c r="E119" s="135"/>
    </row>
    <row r="120" spans="3:5">
      <c r="C120" s="135" t="s">
        <v>704</v>
      </c>
      <c r="E120" s="135"/>
    </row>
    <row r="121" spans="3:5">
      <c r="C121" s="135" t="s">
        <v>317</v>
      </c>
      <c r="E121" s="135"/>
    </row>
    <row r="122" spans="3:5">
      <c r="C122" s="135" t="s">
        <v>318</v>
      </c>
      <c r="E122" s="135"/>
    </row>
    <row r="123" spans="3:5">
      <c r="C123" s="135" t="s">
        <v>319</v>
      </c>
      <c r="E123" s="135"/>
    </row>
    <row r="124" spans="3:5">
      <c r="C124" s="135" t="s">
        <v>320</v>
      </c>
      <c r="E124" s="135"/>
    </row>
    <row r="125" spans="3:5">
      <c r="C125" s="135" t="s">
        <v>321</v>
      </c>
      <c r="E125" s="135"/>
    </row>
    <row r="126" spans="3:5">
      <c r="C126" s="135" t="s">
        <v>322</v>
      </c>
      <c r="E126" s="135"/>
    </row>
    <row r="127" spans="3:5">
      <c r="C127" s="135" t="s">
        <v>705</v>
      </c>
      <c r="E127" s="135"/>
    </row>
    <row r="128" spans="3:5">
      <c r="C128" s="135" t="s">
        <v>706</v>
      </c>
      <c r="E128" s="135"/>
    </row>
    <row r="129" spans="3:5">
      <c r="C129" s="135" t="s">
        <v>707</v>
      </c>
      <c r="E129" s="135"/>
    </row>
    <row r="130" spans="3:5">
      <c r="C130" s="135" t="s">
        <v>708</v>
      </c>
      <c r="E130" s="135"/>
    </row>
    <row r="131" spans="3:5">
      <c r="C131" s="135" t="s">
        <v>323</v>
      </c>
      <c r="E131" s="135"/>
    </row>
    <row r="132" spans="3:5">
      <c r="C132" s="135" t="s">
        <v>324</v>
      </c>
      <c r="E132" s="135"/>
    </row>
    <row r="133" spans="3:5">
      <c r="C133" s="135" t="s">
        <v>325</v>
      </c>
      <c r="E133" s="135"/>
    </row>
    <row r="134" spans="3:5">
      <c r="C134" s="135" t="s">
        <v>326</v>
      </c>
      <c r="E134" s="135"/>
    </row>
    <row r="135" spans="3:5">
      <c r="C135" s="135" t="s">
        <v>327</v>
      </c>
      <c r="E135" s="135"/>
    </row>
    <row r="136" spans="3:5">
      <c r="C136" s="135" t="s">
        <v>328</v>
      </c>
      <c r="E136" s="135"/>
    </row>
    <row r="137" spans="3:5">
      <c r="C137" s="135" t="s">
        <v>709</v>
      </c>
      <c r="E137" s="135"/>
    </row>
    <row r="138" spans="3:5">
      <c r="C138" s="135" t="s">
        <v>710</v>
      </c>
      <c r="E138" s="135"/>
    </row>
    <row r="139" spans="3:5">
      <c r="C139" s="135" t="s">
        <v>711</v>
      </c>
      <c r="E139" s="135"/>
    </row>
    <row r="140" spans="3:5">
      <c r="C140" s="135" t="s">
        <v>712</v>
      </c>
      <c r="E140" s="135"/>
    </row>
    <row r="141" spans="3:5">
      <c r="C141" s="135" t="s">
        <v>329</v>
      </c>
      <c r="E141" s="135"/>
    </row>
    <row r="142" spans="3:5">
      <c r="C142" s="135" t="s">
        <v>330</v>
      </c>
      <c r="E142" s="135"/>
    </row>
    <row r="143" spans="3:5">
      <c r="C143" s="135" t="s">
        <v>331</v>
      </c>
      <c r="E143" s="135"/>
    </row>
    <row r="144" spans="3:5">
      <c r="C144" s="135" t="s">
        <v>332</v>
      </c>
      <c r="E144" s="135"/>
    </row>
    <row r="145" spans="3:5">
      <c r="C145" s="135" t="s">
        <v>333</v>
      </c>
      <c r="E145" s="135"/>
    </row>
    <row r="146" spans="3:5">
      <c r="C146" s="135" t="s">
        <v>334</v>
      </c>
      <c r="E146" s="135"/>
    </row>
    <row r="147" spans="3:5">
      <c r="C147" s="135" t="s">
        <v>713</v>
      </c>
      <c r="E147" s="135"/>
    </row>
    <row r="148" spans="3:5">
      <c r="C148" s="135" t="s">
        <v>714</v>
      </c>
      <c r="E148" s="135"/>
    </row>
    <row r="149" spans="3:5">
      <c r="C149" s="135" t="s">
        <v>715</v>
      </c>
      <c r="E149" s="135"/>
    </row>
    <row r="150" spans="3:5">
      <c r="C150" s="135" t="s">
        <v>716</v>
      </c>
      <c r="E150" s="135"/>
    </row>
    <row r="151" spans="3:5">
      <c r="C151" s="135" t="s">
        <v>717</v>
      </c>
      <c r="E151" s="135"/>
    </row>
    <row r="152" spans="3:5">
      <c r="C152" s="135" t="s">
        <v>335</v>
      </c>
      <c r="E152" s="135"/>
    </row>
    <row r="153" spans="3:5">
      <c r="C153" s="135" t="s">
        <v>336</v>
      </c>
      <c r="E153" s="135"/>
    </row>
    <row r="154" spans="3:5">
      <c r="C154" s="135" t="s">
        <v>337</v>
      </c>
      <c r="E154" s="135"/>
    </row>
    <row r="155" spans="3:5">
      <c r="C155" s="135" t="s">
        <v>338</v>
      </c>
      <c r="E155" s="135"/>
    </row>
    <row r="156" spans="3:5">
      <c r="C156" s="135" t="s">
        <v>339</v>
      </c>
      <c r="E156" s="135"/>
    </row>
    <row r="157" spans="3:5">
      <c r="C157" s="135" t="s">
        <v>340</v>
      </c>
      <c r="E157" s="135"/>
    </row>
    <row r="158" spans="3:5">
      <c r="C158" s="135" t="s">
        <v>718</v>
      </c>
      <c r="E158" s="135"/>
    </row>
    <row r="159" spans="3:5">
      <c r="C159" s="135" t="s">
        <v>719</v>
      </c>
      <c r="E159" s="135"/>
    </row>
    <row r="160" spans="3:5">
      <c r="C160" s="135" t="s">
        <v>720</v>
      </c>
      <c r="E160" s="135"/>
    </row>
    <row r="161" spans="3:5">
      <c r="C161" s="135" t="s">
        <v>721</v>
      </c>
      <c r="E161" s="135"/>
    </row>
    <row r="162" spans="3:5">
      <c r="C162" s="135" t="s">
        <v>722</v>
      </c>
      <c r="E162" s="280"/>
    </row>
    <row r="163" spans="3:5">
      <c r="C163" s="135" t="s">
        <v>723</v>
      </c>
      <c r="E163" s="135"/>
    </row>
    <row r="164" spans="3:5">
      <c r="C164" s="135" t="s">
        <v>724</v>
      </c>
      <c r="E164" s="135"/>
    </row>
    <row r="165" spans="3:5">
      <c r="C165" s="135" t="s">
        <v>725</v>
      </c>
      <c r="E165" s="135"/>
    </row>
    <row r="166" spans="3:5">
      <c r="C166" s="135" t="s">
        <v>726</v>
      </c>
      <c r="E166" s="135"/>
    </row>
    <row r="167" spans="3:5">
      <c r="C167" s="135" t="s">
        <v>727</v>
      </c>
      <c r="E167" s="135"/>
    </row>
    <row r="168" spans="3:5">
      <c r="C168" s="135" t="s">
        <v>728</v>
      </c>
      <c r="E168" s="135"/>
    </row>
    <row r="169" spans="3:5">
      <c r="C169" s="135" t="s">
        <v>729</v>
      </c>
      <c r="E169" s="135"/>
    </row>
    <row r="170" spans="3:5">
      <c r="C170" s="135" t="s">
        <v>730</v>
      </c>
      <c r="E170" s="135"/>
    </row>
    <row r="171" spans="3:5">
      <c r="C171" s="135" t="s">
        <v>731</v>
      </c>
      <c r="E171" s="135"/>
    </row>
    <row r="172" spans="3:5">
      <c r="C172" s="135" t="s">
        <v>732</v>
      </c>
      <c r="E172" s="280"/>
    </row>
    <row r="173" spans="3:5">
      <c r="C173" s="135" t="s">
        <v>733</v>
      </c>
      <c r="E173" s="135"/>
    </row>
    <row r="174" spans="3:5">
      <c r="C174" s="135" t="s">
        <v>734</v>
      </c>
      <c r="E174" s="135"/>
    </row>
    <row r="175" spans="3:5">
      <c r="C175" s="135" t="s">
        <v>735</v>
      </c>
      <c r="E175" s="135"/>
    </row>
    <row r="176" spans="3:5">
      <c r="C176" s="135" t="s">
        <v>736</v>
      </c>
      <c r="E176" s="135"/>
    </row>
    <row r="177" spans="3:5">
      <c r="C177" s="135" t="s">
        <v>737</v>
      </c>
      <c r="E177" s="135"/>
    </row>
    <row r="178" spans="3:5">
      <c r="C178" s="135" t="s">
        <v>738</v>
      </c>
      <c r="E178" s="135"/>
    </row>
    <row r="179" spans="3:5">
      <c r="C179" s="135" t="s">
        <v>738</v>
      </c>
      <c r="E179" s="135"/>
    </row>
    <row r="180" spans="3:5">
      <c r="C180" s="135" t="s">
        <v>739</v>
      </c>
      <c r="E180" s="135"/>
    </row>
    <row r="181" spans="3:5">
      <c r="C181" s="135" t="s">
        <v>740</v>
      </c>
      <c r="E181" s="135"/>
    </row>
    <row r="182" spans="3:5">
      <c r="C182" s="135" t="s">
        <v>741</v>
      </c>
      <c r="E182" s="280"/>
    </row>
    <row r="183" spans="3:5">
      <c r="C183" s="135" t="s">
        <v>742</v>
      </c>
      <c r="E183" s="135"/>
    </row>
    <row r="184" spans="3:5">
      <c r="C184" s="135" t="s">
        <v>743</v>
      </c>
      <c r="E184" s="135"/>
    </row>
    <row r="185" spans="3:5">
      <c r="C185" s="135" t="s">
        <v>744</v>
      </c>
      <c r="E185" s="135"/>
    </row>
    <row r="186" spans="3:5">
      <c r="C186" s="135" t="s">
        <v>745</v>
      </c>
      <c r="E186" s="135"/>
    </row>
    <row r="187" spans="3:5">
      <c r="C187" s="135" t="s">
        <v>746</v>
      </c>
    </row>
    <row r="188" spans="3:5">
      <c r="C188" s="135" t="s">
        <v>747</v>
      </c>
    </row>
    <row r="189" spans="3:5">
      <c r="C189" s="135" t="s">
        <v>747</v>
      </c>
    </row>
    <row r="190" spans="3:5">
      <c r="C190" s="135" t="s">
        <v>747</v>
      </c>
    </row>
    <row r="191" spans="3:5">
      <c r="C191" s="280" t="s">
        <v>748</v>
      </c>
    </row>
    <row r="192" spans="3:5">
      <c r="C192" s="135" t="s">
        <v>341</v>
      </c>
    </row>
    <row r="193" spans="3:3">
      <c r="C193" s="135" t="s">
        <v>342</v>
      </c>
    </row>
    <row r="194" spans="3:3">
      <c r="C194" s="135" t="s">
        <v>343</v>
      </c>
    </row>
    <row r="195" spans="3:3">
      <c r="C195" s="135" t="s">
        <v>344</v>
      </c>
    </row>
    <row r="196" spans="3:3">
      <c r="C196" s="135" t="s">
        <v>345</v>
      </c>
    </row>
    <row r="197" spans="3:3">
      <c r="C197" s="135" t="s">
        <v>749</v>
      </c>
    </row>
    <row r="198" spans="3:3">
      <c r="C198" s="135" t="s">
        <v>750</v>
      </c>
    </row>
    <row r="199" spans="3:3">
      <c r="C199" s="135" t="s">
        <v>751</v>
      </c>
    </row>
    <row r="200" spans="3:3">
      <c r="C200" s="135" t="s">
        <v>346</v>
      </c>
    </row>
    <row r="201" spans="3:3">
      <c r="C201" s="135" t="s">
        <v>347</v>
      </c>
    </row>
    <row r="202" spans="3:3">
      <c r="C202" s="135" t="s">
        <v>348</v>
      </c>
    </row>
    <row r="203" spans="3:3">
      <c r="C203" s="135" t="s">
        <v>349</v>
      </c>
    </row>
    <row r="204" spans="3:3">
      <c r="C204" s="135" t="s">
        <v>350</v>
      </c>
    </row>
    <row r="205" spans="3:3">
      <c r="C205" s="135" t="s">
        <v>351</v>
      </c>
    </row>
    <row r="206" spans="3:3">
      <c r="C206" s="135" t="s">
        <v>752</v>
      </c>
    </row>
    <row r="207" spans="3:3">
      <c r="C207" s="135" t="s">
        <v>753</v>
      </c>
    </row>
    <row r="208" spans="3:3">
      <c r="C208" s="135" t="s">
        <v>754</v>
      </c>
    </row>
    <row r="209" spans="3:3">
      <c r="C209" s="135" t="s">
        <v>755</v>
      </c>
    </row>
    <row r="210" spans="3:3">
      <c r="C210" s="135" t="s">
        <v>352</v>
      </c>
    </row>
    <row r="211" spans="3:3">
      <c r="C211" s="135" t="s">
        <v>353</v>
      </c>
    </row>
    <row r="212" spans="3:3">
      <c r="C212" s="135" t="s">
        <v>354</v>
      </c>
    </row>
    <row r="213" spans="3:3">
      <c r="C213" s="135" t="s">
        <v>355</v>
      </c>
    </row>
    <row r="214" spans="3:3">
      <c r="C214" s="135" t="s">
        <v>356</v>
      </c>
    </row>
    <row r="215" spans="3:3">
      <c r="C215" s="135" t="s">
        <v>357</v>
      </c>
    </row>
    <row r="216" spans="3:3">
      <c r="C216" s="135" t="s">
        <v>756</v>
      </c>
    </row>
    <row r="217" spans="3:3">
      <c r="C217" s="135" t="s">
        <v>757</v>
      </c>
    </row>
    <row r="218" spans="3:3">
      <c r="C218" s="135" t="s">
        <v>758</v>
      </c>
    </row>
    <row r="219" spans="3:3">
      <c r="C219" s="135" t="s">
        <v>759</v>
      </c>
    </row>
    <row r="220" spans="3:3">
      <c r="C220" s="135" t="s">
        <v>358</v>
      </c>
    </row>
    <row r="221" spans="3:3">
      <c r="C221" s="135" t="s">
        <v>359</v>
      </c>
    </row>
    <row r="222" spans="3:3">
      <c r="C222" s="135" t="s">
        <v>360</v>
      </c>
    </row>
    <row r="223" spans="3:3">
      <c r="C223" s="135" t="s">
        <v>361</v>
      </c>
    </row>
    <row r="224" spans="3:3">
      <c r="C224" s="135" t="s">
        <v>362</v>
      </c>
    </row>
    <row r="225" spans="3:3">
      <c r="C225" s="135" t="s">
        <v>363</v>
      </c>
    </row>
    <row r="226" spans="3:3">
      <c r="C226" s="135" t="s">
        <v>760</v>
      </c>
    </row>
    <row r="227" spans="3:3">
      <c r="C227" s="135" t="s">
        <v>761</v>
      </c>
    </row>
    <row r="228" spans="3:3">
      <c r="C228" s="135" t="s">
        <v>762</v>
      </c>
    </row>
    <row r="229" spans="3:3">
      <c r="C229" s="135" t="s">
        <v>763</v>
      </c>
    </row>
    <row r="230" spans="3:3">
      <c r="C230" s="135" t="s">
        <v>364</v>
      </c>
    </row>
    <row r="231" spans="3:3">
      <c r="C231" s="135" t="s">
        <v>365</v>
      </c>
    </row>
    <row r="232" spans="3:3">
      <c r="C232" s="135" t="s">
        <v>366</v>
      </c>
    </row>
    <row r="233" spans="3:3">
      <c r="C233" s="135" t="s">
        <v>367</v>
      </c>
    </row>
    <row r="234" spans="3:3">
      <c r="C234" s="135" t="s">
        <v>368</v>
      </c>
    </row>
    <row r="235" spans="3:3">
      <c r="C235" s="135" t="s">
        <v>369</v>
      </c>
    </row>
    <row r="236" spans="3:3">
      <c r="C236" s="135" t="s">
        <v>764</v>
      </c>
    </row>
    <row r="237" spans="3:3">
      <c r="C237" s="135" t="s">
        <v>765</v>
      </c>
    </row>
    <row r="238" spans="3:3">
      <c r="C238" s="135" t="s">
        <v>766</v>
      </c>
    </row>
    <row r="239" spans="3:3">
      <c r="C239" s="135" t="s">
        <v>767</v>
      </c>
    </row>
    <row r="240" spans="3:3">
      <c r="C240" s="135" t="s">
        <v>768</v>
      </c>
    </row>
    <row r="241" spans="3:3">
      <c r="C241" s="135" t="s">
        <v>370</v>
      </c>
    </row>
    <row r="242" spans="3:3">
      <c r="C242" s="135" t="s">
        <v>371</v>
      </c>
    </row>
    <row r="243" spans="3:3">
      <c r="C243" s="135" t="s">
        <v>372</v>
      </c>
    </row>
    <row r="244" spans="3:3">
      <c r="C244" s="135" t="s">
        <v>373</v>
      </c>
    </row>
    <row r="245" spans="3:3">
      <c r="C245" s="135" t="s">
        <v>374</v>
      </c>
    </row>
    <row r="246" spans="3:3">
      <c r="C246" s="135" t="s">
        <v>375</v>
      </c>
    </row>
    <row r="247" spans="3:3">
      <c r="C247" s="135" t="s">
        <v>769</v>
      </c>
    </row>
    <row r="248" spans="3:3">
      <c r="C248" s="135" t="s">
        <v>770</v>
      </c>
    </row>
    <row r="249" spans="3:3">
      <c r="C249" s="135" t="s">
        <v>771</v>
      </c>
    </row>
    <row r="250" spans="3:3">
      <c r="C250" s="135" t="s">
        <v>772</v>
      </c>
    </row>
    <row r="251" spans="3:3">
      <c r="C251" s="135" t="s">
        <v>773</v>
      </c>
    </row>
    <row r="252" spans="3:3">
      <c r="C252" s="135" t="s">
        <v>774</v>
      </c>
    </row>
    <row r="253" spans="3:3">
      <c r="C253" s="135" t="s">
        <v>775</v>
      </c>
    </row>
    <row r="254" spans="3:3">
      <c r="C254" s="135" t="s">
        <v>776</v>
      </c>
    </row>
    <row r="255" spans="3:3">
      <c r="C255" s="135" t="s">
        <v>777</v>
      </c>
    </row>
    <row r="256" spans="3:3">
      <c r="C256" s="135" t="s">
        <v>778</v>
      </c>
    </row>
    <row r="257" spans="3:3">
      <c r="C257" s="135" t="s">
        <v>779</v>
      </c>
    </row>
    <row r="258" spans="3:3">
      <c r="C258" s="135" t="s">
        <v>780</v>
      </c>
    </row>
    <row r="259" spans="3:3">
      <c r="C259" s="135" t="s">
        <v>781</v>
      </c>
    </row>
    <row r="260" spans="3:3">
      <c r="C260" s="135" t="s">
        <v>782</v>
      </c>
    </row>
    <row r="261" spans="3:3">
      <c r="C261" s="135" t="s">
        <v>783</v>
      </c>
    </row>
    <row r="262" spans="3:3">
      <c r="C262" s="135" t="s">
        <v>784</v>
      </c>
    </row>
    <row r="263" spans="3:3">
      <c r="C263" s="135" t="s">
        <v>785</v>
      </c>
    </row>
    <row r="264" spans="3:3">
      <c r="C264" s="135" t="s">
        <v>786</v>
      </c>
    </row>
    <row r="265" spans="3:3">
      <c r="C265" s="135" t="s">
        <v>787</v>
      </c>
    </row>
    <row r="266" spans="3:3">
      <c r="C266" s="135" t="s">
        <v>788</v>
      </c>
    </row>
    <row r="267" spans="3:3">
      <c r="C267" s="135" t="s">
        <v>789</v>
      </c>
    </row>
    <row r="268" spans="3:3">
      <c r="C268" s="135" t="s">
        <v>789</v>
      </c>
    </row>
    <row r="269" spans="3:3">
      <c r="C269" s="135" t="s">
        <v>790</v>
      </c>
    </row>
    <row r="270" spans="3:3">
      <c r="C270" s="135" t="s">
        <v>791</v>
      </c>
    </row>
    <row r="271" spans="3:3">
      <c r="C271" s="135" t="s">
        <v>792</v>
      </c>
    </row>
    <row r="272" spans="3:3">
      <c r="C272" s="135" t="s">
        <v>793</v>
      </c>
    </row>
    <row r="273" spans="3:3">
      <c r="C273" s="135" t="s">
        <v>794</v>
      </c>
    </row>
    <row r="274" spans="3:3">
      <c r="C274" s="135" t="s">
        <v>795</v>
      </c>
    </row>
    <row r="275" spans="3:3">
      <c r="C275" s="135" t="s">
        <v>796</v>
      </c>
    </row>
    <row r="276" spans="3:3">
      <c r="C276" s="135" t="s">
        <v>797</v>
      </c>
    </row>
    <row r="277" spans="3:3">
      <c r="C277" s="135" t="s">
        <v>798</v>
      </c>
    </row>
    <row r="278" spans="3:3">
      <c r="C278" s="135" t="s">
        <v>798</v>
      </c>
    </row>
    <row r="279" spans="3:3">
      <c r="C279" s="135" t="s">
        <v>798</v>
      </c>
    </row>
    <row r="280" spans="3:3">
      <c r="C280" s="135" t="s">
        <v>799</v>
      </c>
    </row>
    <row r="281" spans="3:3">
      <c r="C281" s="135" t="s">
        <v>376</v>
      </c>
    </row>
    <row r="282" spans="3:3">
      <c r="C282" s="135" t="s">
        <v>377</v>
      </c>
    </row>
    <row r="283" spans="3:3">
      <c r="C283" s="135" t="s">
        <v>378</v>
      </c>
    </row>
    <row r="284" spans="3:3">
      <c r="C284" s="135" t="s">
        <v>379</v>
      </c>
    </row>
    <row r="285" spans="3:3">
      <c r="C285" s="135" t="s">
        <v>380</v>
      </c>
    </row>
    <row r="286" spans="3:3">
      <c r="C286" s="135" t="s">
        <v>800</v>
      </c>
    </row>
    <row r="287" spans="3:3">
      <c r="C287" s="135" t="s">
        <v>801</v>
      </c>
    </row>
    <row r="288" spans="3:3">
      <c r="C288" s="135" t="s">
        <v>802</v>
      </c>
    </row>
    <row r="289" spans="3:3">
      <c r="C289" s="135" t="s">
        <v>381</v>
      </c>
    </row>
    <row r="290" spans="3:3">
      <c r="C290" s="135" t="s">
        <v>382</v>
      </c>
    </row>
    <row r="291" spans="3:3">
      <c r="C291" s="135" t="s">
        <v>383</v>
      </c>
    </row>
    <row r="292" spans="3:3">
      <c r="C292" s="135" t="s">
        <v>384</v>
      </c>
    </row>
    <row r="293" spans="3:3">
      <c r="C293" s="135" t="s">
        <v>385</v>
      </c>
    </row>
    <row r="294" spans="3:3">
      <c r="C294" s="135" t="s">
        <v>386</v>
      </c>
    </row>
    <row r="295" spans="3:3">
      <c r="C295" s="135" t="s">
        <v>803</v>
      </c>
    </row>
    <row r="296" spans="3:3">
      <c r="C296" s="135" t="s">
        <v>804</v>
      </c>
    </row>
    <row r="297" spans="3:3">
      <c r="C297" s="135" t="s">
        <v>805</v>
      </c>
    </row>
    <row r="298" spans="3:3">
      <c r="C298" s="135" t="s">
        <v>806</v>
      </c>
    </row>
    <row r="299" spans="3:3">
      <c r="C299" s="135" t="s">
        <v>387</v>
      </c>
    </row>
    <row r="300" spans="3:3">
      <c r="C300" s="135" t="s">
        <v>388</v>
      </c>
    </row>
    <row r="301" spans="3:3">
      <c r="C301" s="135" t="s">
        <v>389</v>
      </c>
    </row>
    <row r="302" spans="3:3">
      <c r="C302" s="135" t="s">
        <v>390</v>
      </c>
    </row>
    <row r="303" spans="3:3">
      <c r="C303" s="135" t="s">
        <v>391</v>
      </c>
    </row>
    <row r="304" spans="3:3">
      <c r="C304" s="135" t="s">
        <v>392</v>
      </c>
    </row>
    <row r="305" spans="3:3">
      <c r="C305" s="135" t="s">
        <v>807</v>
      </c>
    </row>
    <row r="306" spans="3:3">
      <c r="C306" s="135" t="s">
        <v>808</v>
      </c>
    </row>
    <row r="307" spans="3:3">
      <c r="C307" s="135" t="s">
        <v>809</v>
      </c>
    </row>
    <row r="308" spans="3:3">
      <c r="C308" s="135" t="s">
        <v>810</v>
      </c>
    </row>
    <row r="309" spans="3:3">
      <c r="C309" s="135" t="s">
        <v>393</v>
      </c>
    </row>
    <row r="310" spans="3:3">
      <c r="C310" s="135" t="s">
        <v>394</v>
      </c>
    </row>
    <row r="311" spans="3:3">
      <c r="C311" s="135" t="s">
        <v>395</v>
      </c>
    </row>
    <row r="312" spans="3:3">
      <c r="C312" s="135" t="s">
        <v>396</v>
      </c>
    </row>
    <row r="313" spans="3:3">
      <c r="C313" s="135" t="s">
        <v>397</v>
      </c>
    </row>
    <row r="314" spans="3:3">
      <c r="C314" s="135" t="s">
        <v>398</v>
      </c>
    </row>
    <row r="315" spans="3:3">
      <c r="C315" s="135" t="s">
        <v>811</v>
      </c>
    </row>
    <row r="316" spans="3:3">
      <c r="C316" s="135" t="s">
        <v>812</v>
      </c>
    </row>
    <row r="317" spans="3:3">
      <c r="C317" s="135" t="s">
        <v>813</v>
      </c>
    </row>
    <row r="318" spans="3:3">
      <c r="C318" s="135" t="s">
        <v>814</v>
      </c>
    </row>
    <row r="319" spans="3:3">
      <c r="C319" s="135" t="s">
        <v>399</v>
      </c>
    </row>
    <row r="320" spans="3:3">
      <c r="C320" s="135" t="s">
        <v>400</v>
      </c>
    </row>
    <row r="321" spans="3:3">
      <c r="C321" s="135" t="s">
        <v>401</v>
      </c>
    </row>
    <row r="322" spans="3:3">
      <c r="C322" s="135" t="s">
        <v>402</v>
      </c>
    </row>
    <row r="323" spans="3:3">
      <c r="C323" s="135" t="s">
        <v>403</v>
      </c>
    </row>
    <row r="324" spans="3:3">
      <c r="C324" s="135" t="s">
        <v>404</v>
      </c>
    </row>
    <row r="325" spans="3:3">
      <c r="C325" s="135" t="s">
        <v>815</v>
      </c>
    </row>
    <row r="326" spans="3:3">
      <c r="C326" s="135" t="s">
        <v>816</v>
      </c>
    </row>
    <row r="327" spans="3:3">
      <c r="C327" s="135" t="s">
        <v>817</v>
      </c>
    </row>
    <row r="328" spans="3:3">
      <c r="C328" s="135" t="s">
        <v>818</v>
      </c>
    </row>
    <row r="329" spans="3:3">
      <c r="C329" s="135" t="s">
        <v>819</v>
      </c>
    </row>
    <row r="330" spans="3:3">
      <c r="C330" s="135" t="s">
        <v>405</v>
      </c>
    </row>
    <row r="331" spans="3:3">
      <c r="C331" s="135" t="s">
        <v>406</v>
      </c>
    </row>
    <row r="332" spans="3:3">
      <c r="C332" s="135" t="s">
        <v>407</v>
      </c>
    </row>
    <row r="333" spans="3:3">
      <c r="C333" s="135" t="s">
        <v>408</v>
      </c>
    </row>
    <row r="334" spans="3:3">
      <c r="C334" s="135" t="s">
        <v>409</v>
      </c>
    </row>
    <row r="335" spans="3:3">
      <c r="C335" s="135" t="s">
        <v>410</v>
      </c>
    </row>
    <row r="336" spans="3:3">
      <c r="C336" s="135" t="s">
        <v>820</v>
      </c>
    </row>
    <row r="337" spans="3:3">
      <c r="C337" s="135" t="s">
        <v>821</v>
      </c>
    </row>
    <row r="338" spans="3:3">
      <c r="C338" s="135" t="s">
        <v>822</v>
      </c>
    </row>
    <row r="339" spans="3:3">
      <c r="C339" s="135" t="s">
        <v>823</v>
      </c>
    </row>
    <row r="340" spans="3:3">
      <c r="C340" s="135" t="s">
        <v>824</v>
      </c>
    </row>
    <row r="341" spans="3:3">
      <c r="C341" s="135" t="s">
        <v>825</v>
      </c>
    </row>
    <row r="342" spans="3:3">
      <c r="C342" s="135" t="s">
        <v>826</v>
      </c>
    </row>
    <row r="343" spans="3:3">
      <c r="C343" s="135" t="s">
        <v>827</v>
      </c>
    </row>
    <row r="344" spans="3:3">
      <c r="C344" s="135" t="s">
        <v>828</v>
      </c>
    </row>
    <row r="345" spans="3:3">
      <c r="C345" s="135" t="s">
        <v>829</v>
      </c>
    </row>
    <row r="346" spans="3:3">
      <c r="C346" s="135" t="s">
        <v>830</v>
      </c>
    </row>
    <row r="347" spans="3:3">
      <c r="C347" s="135" t="s">
        <v>831</v>
      </c>
    </row>
    <row r="348" spans="3:3">
      <c r="C348" s="135" t="s">
        <v>832</v>
      </c>
    </row>
    <row r="349" spans="3:3">
      <c r="C349" s="135" t="s">
        <v>833</v>
      </c>
    </row>
    <row r="350" spans="3:3">
      <c r="C350" s="135" t="s">
        <v>834</v>
      </c>
    </row>
    <row r="351" spans="3:3">
      <c r="C351" s="135" t="s">
        <v>835</v>
      </c>
    </row>
    <row r="352" spans="3:3">
      <c r="C352" s="135" t="s">
        <v>836</v>
      </c>
    </row>
    <row r="353" spans="3:3">
      <c r="C353" s="135" t="s">
        <v>837</v>
      </c>
    </row>
    <row r="354" spans="3:3">
      <c r="C354" s="135" t="s">
        <v>838</v>
      </c>
    </row>
    <row r="355" spans="3:3">
      <c r="C355" s="135" t="s">
        <v>839</v>
      </c>
    </row>
    <row r="356" spans="3:3">
      <c r="C356" s="135" t="s">
        <v>840</v>
      </c>
    </row>
    <row r="357" spans="3:3">
      <c r="C357" s="135" t="s">
        <v>840</v>
      </c>
    </row>
    <row r="358" spans="3:3">
      <c r="C358" s="135" t="s">
        <v>841</v>
      </c>
    </row>
    <row r="359" spans="3:3">
      <c r="C359" s="135" t="s">
        <v>842</v>
      </c>
    </row>
    <row r="360" spans="3:3">
      <c r="C360" s="135" t="s">
        <v>843</v>
      </c>
    </row>
    <row r="361" spans="3:3">
      <c r="C361" s="135" t="s">
        <v>844</v>
      </c>
    </row>
    <row r="362" spans="3:3">
      <c r="C362" s="135" t="s">
        <v>845</v>
      </c>
    </row>
    <row r="363" spans="3:3">
      <c r="C363" s="135" t="s">
        <v>846</v>
      </c>
    </row>
    <row r="364" spans="3:3">
      <c r="C364" s="135" t="s">
        <v>847</v>
      </c>
    </row>
    <row r="365" spans="3:3">
      <c r="C365" s="135" t="s">
        <v>848</v>
      </c>
    </row>
    <row r="366" spans="3:3">
      <c r="C366" s="135" t="s">
        <v>849</v>
      </c>
    </row>
    <row r="367" spans="3:3">
      <c r="C367" s="135" t="s">
        <v>849</v>
      </c>
    </row>
    <row r="368" spans="3:3">
      <c r="C368" s="135" t="s">
        <v>849</v>
      </c>
    </row>
    <row r="369" spans="3:3">
      <c r="C369" s="135" t="s">
        <v>850</v>
      </c>
    </row>
    <row r="370" spans="3:3">
      <c r="C370" s="135" t="s">
        <v>411</v>
      </c>
    </row>
    <row r="371" spans="3:3">
      <c r="C371" s="135" t="s">
        <v>412</v>
      </c>
    </row>
    <row r="372" spans="3:3">
      <c r="C372" s="135" t="s">
        <v>413</v>
      </c>
    </row>
    <row r="373" spans="3:3">
      <c r="C373" s="135" t="s">
        <v>414</v>
      </c>
    </row>
    <row r="374" spans="3:3">
      <c r="C374" s="135" t="s">
        <v>415</v>
      </c>
    </row>
    <row r="375" spans="3:3">
      <c r="C375" s="135" t="s">
        <v>851</v>
      </c>
    </row>
    <row r="376" spans="3:3">
      <c r="C376" s="135" t="s">
        <v>852</v>
      </c>
    </row>
    <row r="377" spans="3:3">
      <c r="C377" s="135" t="s">
        <v>853</v>
      </c>
    </row>
    <row r="378" spans="3:3">
      <c r="C378" s="135" t="s">
        <v>416</v>
      </c>
    </row>
    <row r="379" spans="3:3">
      <c r="C379" s="135" t="s">
        <v>417</v>
      </c>
    </row>
    <row r="380" spans="3:3">
      <c r="C380" s="135" t="s">
        <v>418</v>
      </c>
    </row>
    <row r="381" spans="3:3">
      <c r="C381" s="135" t="s">
        <v>419</v>
      </c>
    </row>
    <row r="382" spans="3:3">
      <c r="C382" s="135" t="s">
        <v>420</v>
      </c>
    </row>
    <row r="383" spans="3:3">
      <c r="C383" s="135" t="s">
        <v>421</v>
      </c>
    </row>
    <row r="384" spans="3:3">
      <c r="C384" s="135" t="s">
        <v>854</v>
      </c>
    </row>
    <row r="385" spans="3:3">
      <c r="C385" s="135" t="s">
        <v>855</v>
      </c>
    </row>
    <row r="386" spans="3:3">
      <c r="C386" s="135" t="s">
        <v>856</v>
      </c>
    </row>
    <row r="387" spans="3:3">
      <c r="C387" s="135" t="s">
        <v>857</v>
      </c>
    </row>
    <row r="388" spans="3:3">
      <c r="C388" s="135" t="s">
        <v>422</v>
      </c>
    </row>
    <row r="389" spans="3:3">
      <c r="C389" s="135" t="s">
        <v>423</v>
      </c>
    </row>
    <row r="390" spans="3:3">
      <c r="C390" s="135" t="s">
        <v>424</v>
      </c>
    </row>
    <row r="391" spans="3:3">
      <c r="C391" s="135" t="s">
        <v>425</v>
      </c>
    </row>
    <row r="392" spans="3:3">
      <c r="C392" s="135" t="s">
        <v>426</v>
      </c>
    </row>
    <row r="393" spans="3:3">
      <c r="C393" s="135" t="s">
        <v>427</v>
      </c>
    </row>
    <row r="394" spans="3:3">
      <c r="C394" s="135" t="s">
        <v>858</v>
      </c>
    </row>
    <row r="395" spans="3:3">
      <c r="C395" s="135" t="s">
        <v>859</v>
      </c>
    </row>
    <row r="396" spans="3:3">
      <c r="C396" s="135" t="s">
        <v>860</v>
      </c>
    </row>
    <row r="397" spans="3:3">
      <c r="C397" s="135" t="s">
        <v>861</v>
      </c>
    </row>
    <row r="398" spans="3:3">
      <c r="C398" s="135" t="s">
        <v>428</v>
      </c>
    </row>
    <row r="399" spans="3:3">
      <c r="C399" s="135" t="s">
        <v>429</v>
      </c>
    </row>
    <row r="400" spans="3:3">
      <c r="C400" s="135" t="s">
        <v>430</v>
      </c>
    </row>
    <row r="401" spans="3:3">
      <c r="C401" s="135" t="s">
        <v>431</v>
      </c>
    </row>
    <row r="402" spans="3:3">
      <c r="C402" s="135" t="s">
        <v>432</v>
      </c>
    </row>
    <row r="403" spans="3:3">
      <c r="C403" s="135" t="s">
        <v>433</v>
      </c>
    </row>
    <row r="404" spans="3:3">
      <c r="C404" s="135" t="s">
        <v>862</v>
      </c>
    </row>
    <row r="405" spans="3:3">
      <c r="C405" s="135" t="s">
        <v>863</v>
      </c>
    </row>
    <row r="406" spans="3:3">
      <c r="C406" s="135" t="s">
        <v>864</v>
      </c>
    </row>
    <row r="407" spans="3:3">
      <c r="C407" s="135" t="s">
        <v>865</v>
      </c>
    </row>
    <row r="408" spans="3:3">
      <c r="C408" s="135" t="s">
        <v>434</v>
      </c>
    </row>
    <row r="409" spans="3:3">
      <c r="C409" s="135" t="s">
        <v>435</v>
      </c>
    </row>
    <row r="410" spans="3:3">
      <c r="C410" s="135" t="s">
        <v>436</v>
      </c>
    </row>
    <row r="411" spans="3:3">
      <c r="C411" s="135" t="s">
        <v>437</v>
      </c>
    </row>
    <row r="412" spans="3:3">
      <c r="C412" s="135" t="s">
        <v>438</v>
      </c>
    </row>
    <row r="413" spans="3:3">
      <c r="C413" s="135" t="s">
        <v>439</v>
      </c>
    </row>
    <row r="414" spans="3:3">
      <c r="C414" s="135" t="s">
        <v>866</v>
      </c>
    </row>
    <row r="415" spans="3:3">
      <c r="C415" s="135" t="s">
        <v>867</v>
      </c>
    </row>
    <row r="416" spans="3:3">
      <c r="C416" s="135" t="s">
        <v>868</v>
      </c>
    </row>
    <row r="417" spans="3:3">
      <c r="C417" s="135" t="s">
        <v>869</v>
      </c>
    </row>
    <row r="418" spans="3:3">
      <c r="C418" s="135" t="s">
        <v>870</v>
      </c>
    </row>
    <row r="419" spans="3:3">
      <c r="C419" s="135" t="s">
        <v>440</v>
      </c>
    </row>
    <row r="420" spans="3:3">
      <c r="C420" s="135" t="s">
        <v>441</v>
      </c>
    </row>
    <row r="421" spans="3:3">
      <c r="C421" s="135" t="s">
        <v>442</v>
      </c>
    </row>
    <row r="422" spans="3:3">
      <c r="C422" s="135" t="s">
        <v>443</v>
      </c>
    </row>
    <row r="423" spans="3:3">
      <c r="C423" s="135" t="s">
        <v>444</v>
      </c>
    </row>
    <row r="424" spans="3:3">
      <c r="C424" s="135" t="s">
        <v>445</v>
      </c>
    </row>
    <row r="425" spans="3:3">
      <c r="C425" s="135" t="s">
        <v>871</v>
      </c>
    </row>
    <row r="426" spans="3:3">
      <c r="C426" s="135" t="s">
        <v>872</v>
      </c>
    </row>
    <row r="427" spans="3:3">
      <c r="C427" s="135" t="s">
        <v>873</v>
      </c>
    </row>
    <row r="428" spans="3:3">
      <c r="C428" s="135" t="s">
        <v>874</v>
      </c>
    </row>
    <row r="429" spans="3:3">
      <c r="C429" s="135" t="s">
        <v>875</v>
      </c>
    </row>
    <row r="430" spans="3:3">
      <c r="C430" s="135" t="s">
        <v>876</v>
      </c>
    </row>
    <row r="431" spans="3:3">
      <c r="C431" s="135" t="s">
        <v>877</v>
      </c>
    </row>
    <row r="432" spans="3:3">
      <c r="C432" s="135" t="s">
        <v>878</v>
      </c>
    </row>
    <row r="433" spans="3:3">
      <c r="C433" s="135" t="s">
        <v>879</v>
      </c>
    </row>
    <row r="434" spans="3:3">
      <c r="C434" s="135" t="s">
        <v>880</v>
      </c>
    </row>
    <row r="435" spans="3:3">
      <c r="C435" s="135" t="s">
        <v>881</v>
      </c>
    </row>
    <row r="436" spans="3:3">
      <c r="C436" s="135" t="s">
        <v>882</v>
      </c>
    </row>
    <row r="437" spans="3:3">
      <c r="C437" s="135" t="s">
        <v>883</v>
      </c>
    </row>
    <row r="438" spans="3:3">
      <c r="C438" s="135" t="s">
        <v>884</v>
      </c>
    </row>
    <row r="439" spans="3:3">
      <c r="C439" s="135" t="s">
        <v>885</v>
      </c>
    </row>
    <row r="440" spans="3:3">
      <c r="C440" s="135" t="s">
        <v>886</v>
      </c>
    </row>
    <row r="441" spans="3:3">
      <c r="C441" s="135" t="s">
        <v>887</v>
      </c>
    </row>
    <row r="442" spans="3:3">
      <c r="C442" s="135" t="s">
        <v>888</v>
      </c>
    </row>
    <row r="443" spans="3:3">
      <c r="C443" s="135" t="s">
        <v>889</v>
      </c>
    </row>
    <row r="444" spans="3:3">
      <c r="C444" s="135" t="s">
        <v>890</v>
      </c>
    </row>
    <row r="445" spans="3:3">
      <c r="C445" s="135" t="s">
        <v>891</v>
      </c>
    </row>
    <row r="446" spans="3:3">
      <c r="C446" s="135" t="s">
        <v>891</v>
      </c>
    </row>
    <row r="447" spans="3:3">
      <c r="C447" s="135" t="s">
        <v>892</v>
      </c>
    </row>
    <row r="448" spans="3:3">
      <c r="C448" s="135" t="s">
        <v>893</v>
      </c>
    </row>
    <row r="449" spans="3:3">
      <c r="C449" s="135" t="s">
        <v>894</v>
      </c>
    </row>
    <row r="450" spans="3:3">
      <c r="C450" s="135" t="s">
        <v>895</v>
      </c>
    </row>
    <row r="451" spans="3:3">
      <c r="C451" s="135" t="s">
        <v>896</v>
      </c>
    </row>
    <row r="452" spans="3:3">
      <c r="C452" s="135" t="s">
        <v>897</v>
      </c>
    </row>
    <row r="453" spans="3:3">
      <c r="C453" s="135" t="s">
        <v>898</v>
      </c>
    </row>
    <row r="454" spans="3:3">
      <c r="C454" s="135" t="s">
        <v>899</v>
      </c>
    </row>
    <row r="455" spans="3:3">
      <c r="C455" s="135" t="s">
        <v>900</v>
      </c>
    </row>
    <row r="456" spans="3:3">
      <c r="C456" s="135" t="s">
        <v>900</v>
      </c>
    </row>
    <row r="457" spans="3:3">
      <c r="C457" s="135" t="s">
        <v>900</v>
      </c>
    </row>
    <row r="458" spans="3:3">
      <c r="C458" s="135" t="s">
        <v>901</v>
      </c>
    </row>
    <row r="459" spans="3:3">
      <c r="C459" s="135" t="s">
        <v>446</v>
      </c>
    </row>
    <row r="460" spans="3:3">
      <c r="C460" s="135" t="s">
        <v>447</v>
      </c>
    </row>
    <row r="461" spans="3:3">
      <c r="C461" s="135" t="s">
        <v>448</v>
      </c>
    </row>
    <row r="462" spans="3:3">
      <c r="C462" s="135" t="s">
        <v>449</v>
      </c>
    </row>
    <row r="463" spans="3:3">
      <c r="C463" s="135" t="s">
        <v>450</v>
      </c>
    </row>
    <row r="464" spans="3:3">
      <c r="C464" s="135" t="s">
        <v>902</v>
      </c>
    </row>
    <row r="465" spans="3:3">
      <c r="C465" s="135" t="s">
        <v>903</v>
      </c>
    </row>
    <row r="466" spans="3:3">
      <c r="C466" s="135" t="s">
        <v>904</v>
      </c>
    </row>
    <row r="467" spans="3:3">
      <c r="C467" s="135" t="s">
        <v>451</v>
      </c>
    </row>
    <row r="468" spans="3:3">
      <c r="C468" s="135" t="s">
        <v>452</v>
      </c>
    </row>
    <row r="469" spans="3:3">
      <c r="C469" s="135" t="s">
        <v>453</v>
      </c>
    </row>
    <row r="470" spans="3:3">
      <c r="C470" s="135" t="s">
        <v>454</v>
      </c>
    </row>
    <row r="471" spans="3:3">
      <c r="C471" s="135" t="s">
        <v>455</v>
      </c>
    </row>
    <row r="472" spans="3:3">
      <c r="C472" s="135" t="s">
        <v>456</v>
      </c>
    </row>
    <row r="473" spans="3:3">
      <c r="C473" s="135" t="s">
        <v>905</v>
      </c>
    </row>
    <row r="474" spans="3:3">
      <c r="C474" s="135" t="s">
        <v>906</v>
      </c>
    </row>
    <row r="475" spans="3:3">
      <c r="C475" s="135" t="s">
        <v>907</v>
      </c>
    </row>
    <row r="476" spans="3:3">
      <c r="C476" s="135" t="s">
        <v>908</v>
      </c>
    </row>
    <row r="477" spans="3:3">
      <c r="C477" s="135" t="s">
        <v>457</v>
      </c>
    </row>
    <row r="478" spans="3:3">
      <c r="C478" s="135" t="s">
        <v>458</v>
      </c>
    </row>
    <row r="479" spans="3:3">
      <c r="C479" s="135" t="s">
        <v>459</v>
      </c>
    </row>
    <row r="480" spans="3:3">
      <c r="C480" s="135" t="s">
        <v>460</v>
      </c>
    </row>
    <row r="481" spans="3:3">
      <c r="C481" s="135" t="s">
        <v>461</v>
      </c>
    </row>
    <row r="482" spans="3:3">
      <c r="C482" s="135" t="s">
        <v>462</v>
      </c>
    </row>
    <row r="483" spans="3:3">
      <c r="C483" s="135" t="s">
        <v>909</v>
      </c>
    </row>
    <row r="484" spans="3:3">
      <c r="C484" s="135" t="s">
        <v>910</v>
      </c>
    </row>
    <row r="485" spans="3:3">
      <c r="C485" s="135" t="s">
        <v>911</v>
      </c>
    </row>
    <row r="486" spans="3:3">
      <c r="C486" s="135" t="s">
        <v>912</v>
      </c>
    </row>
    <row r="487" spans="3:3">
      <c r="C487" s="135" t="s">
        <v>463</v>
      </c>
    </row>
    <row r="488" spans="3:3">
      <c r="C488" s="135" t="s">
        <v>464</v>
      </c>
    </row>
    <row r="489" spans="3:3">
      <c r="C489" s="135" t="s">
        <v>465</v>
      </c>
    </row>
    <row r="490" spans="3:3">
      <c r="C490" s="135" t="s">
        <v>466</v>
      </c>
    </row>
    <row r="491" spans="3:3">
      <c r="C491" s="135" t="s">
        <v>467</v>
      </c>
    </row>
    <row r="492" spans="3:3">
      <c r="C492" s="135" t="s">
        <v>468</v>
      </c>
    </row>
    <row r="493" spans="3:3">
      <c r="C493" s="135" t="s">
        <v>913</v>
      </c>
    </row>
    <row r="494" spans="3:3">
      <c r="C494" s="135" t="s">
        <v>914</v>
      </c>
    </row>
    <row r="495" spans="3:3">
      <c r="C495" s="135" t="s">
        <v>915</v>
      </c>
    </row>
    <row r="496" spans="3:3">
      <c r="C496" s="135" t="s">
        <v>916</v>
      </c>
    </row>
    <row r="497" spans="3:3">
      <c r="C497" s="135" t="s">
        <v>469</v>
      </c>
    </row>
    <row r="498" spans="3:3">
      <c r="C498" s="135" t="s">
        <v>470</v>
      </c>
    </row>
    <row r="499" spans="3:3">
      <c r="C499" s="135" t="s">
        <v>471</v>
      </c>
    </row>
    <row r="500" spans="3:3">
      <c r="C500" s="135" t="s">
        <v>472</v>
      </c>
    </row>
    <row r="501" spans="3:3">
      <c r="C501" s="135" t="s">
        <v>473</v>
      </c>
    </row>
    <row r="502" spans="3:3">
      <c r="C502" s="135" t="s">
        <v>474</v>
      </c>
    </row>
    <row r="503" spans="3:3">
      <c r="C503" s="135" t="s">
        <v>917</v>
      </c>
    </row>
    <row r="504" spans="3:3">
      <c r="C504" s="135" t="s">
        <v>918</v>
      </c>
    </row>
    <row r="505" spans="3:3">
      <c r="C505" s="135" t="s">
        <v>919</v>
      </c>
    </row>
    <row r="506" spans="3:3">
      <c r="C506" s="135" t="s">
        <v>920</v>
      </c>
    </row>
    <row r="507" spans="3:3">
      <c r="C507" s="135" t="s">
        <v>921</v>
      </c>
    </row>
    <row r="508" spans="3:3">
      <c r="C508" s="135" t="s">
        <v>475</v>
      </c>
    </row>
    <row r="509" spans="3:3">
      <c r="C509" s="135" t="s">
        <v>476</v>
      </c>
    </row>
    <row r="510" spans="3:3">
      <c r="C510" s="135" t="s">
        <v>477</v>
      </c>
    </row>
    <row r="511" spans="3:3">
      <c r="C511" s="135" t="s">
        <v>478</v>
      </c>
    </row>
    <row r="512" spans="3:3">
      <c r="C512" s="135" t="s">
        <v>479</v>
      </c>
    </row>
    <row r="513" spans="3:3">
      <c r="C513" s="135" t="s">
        <v>480</v>
      </c>
    </row>
    <row r="514" spans="3:3">
      <c r="C514" s="135" t="s">
        <v>922</v>
      </c>
    </row>
    <row r="515" spans="3:3">
      <c r="C515" s="135" t="s">
        <v>923</v>
      </c>
    </row>
    <row r="516" spans="3:3">
      <c r="C516" s="135" t="s">
        <v>924</v>
      </c>
    </row>
    <row r="517" spans="3:3">
      <c r="C517" s="135" t="s">
        <v>925</v>
      </c>
    </row>
    <row r="518" spans="3:3">
      <c r="C518" s="135" t="s">
        <v>926</v>
      </c>
    </row>
    <row r="519" spans="3:3">
      <c r="C519" s="135" t="s">
        <v>927</v>
      </c>
    </row>
    <row r="520" spans="3:3">
      <c r="C520" s="135" t="s">
        <v>928</v>
      </c>
    </row>
    <row r="521" spans="3:3">
      <c r="C521" s="135" t="s">
        <v>929</v>
      </c>
    </row>
    <row r="522" spans="3:3">
      <c r="C522" s="135" t="s">
        <v>930</v>
      </c>
    </row>
    <row r="523" spans="3:3">
      <c r="C523" s="135" t="s">
        <v>931</v>
      </c>
    </row>
    <row r="524" spans="3:3">
      <c r="C524" s="135" t="s">
        <v>932</v>
      </c>
    </row>
    <row r="525" spans="3:3">
      <c r="C525" s="135" t="s">
        <v>933</v>
      </c>
    </row>
    <row r="526" spans="3:3">
      <c r="C526" s="135" t="s">
        <v>934</v>
      </c>
    </row>
    <row r="527" spans="3:3">
      <c r="C527" s="135" t="s">
        <v>935</v>
      </c>
    </row>
    <row r="528" spans="3:3">
      <c r="C528" s="135" t="s">
        <v>936</v>
      </c>
    </row>
    <row r="529" spans="3:3">
      <c r="C529" s="135" t="s">
        <v>937</v>
      </c>
    </row>
    <row r="530" spans="3:3">
      <c r="C530" s="135" t="s">
        <v>938</v>
      </c>
    </row>
    <row r="531" spans="3:3">
      <c r="C531" s="135" t="s">
        <v>939</v>
      </c>
    </row>
    <row r="532" spans="3:3">
      <c r="C532" s="135" t="s">
        <v>940</v>
      </c>
    </row>
    <row r="533" spans="3:3">
      <c r="C533" s="135" t="s">
        <v>941</v>
      </c>
    </row>
    <row r="534" spans="3:3">
      <c r="C534" s="135" t="s">
        <v>942</v>
      </c>
    </row>
    <row r="535" spans="3:3">
      <c r="C535" s="135" t="s">
        <v>942</v>
      </c>
    </row>
    <row r="536" spans="3:3">
      <c r="C536" s="135" t="s">
        <v>943</v>
      </c>
    </row>
    <row r="537" spans="3:3">
      <c r="C537" s="135" t="s">
        <v>944</v>
      </c>
    </row>
    <row r="538" spans="3:3">
      <c r="C538" s="135" t="s">
        <v>945</v>
      </c>
    </row>
    <row r="539" spans="3:3">
      <c r="C539" s="135" t="s">
        <v>946</v>
      </c>
    </row>
    <row r="540" spans="3:3">
      <c r="C540" s="135" t="s">
        <v>947</v>
      </c>
    </row>
    <row r="541" spans="3:3">
      <c r="C541" s="135" t="s">
        <v>948</v>
      </c>
    </row>
    <row r="542" spans="3:3">
      <c r="C542" s="135" t="s">
        <v>949</v>
      </c>
    </row>
    <row r="543" spans="3:3">
      <c r="C543" s="135" t="s">
        <v>950</v>
      </c>
    </row>
    <row r="544" spans="3:3">
      <c r="C544" s="135" t="s">
        <v>951</v>
      </c>
    </row>
    <row r="545" spans="3:3">
      <c r="C545" s="135" t="s">
        <v>951</v>
      </c>
    </row>
    <row r="546" spans="3:3">
      <c r="C546" s="135" t="s">
        <v>951</v>
      </c>
    </row>
    <row r="547" spans="3:3">
      <c r="C547" s="135" t="s">
        <v>952</v>
      </c>
    </row>
    <row r="548" spans="3:3">
      <c r="C548" s="135" t="s">
        <v>507</v>
      </c>
    </row>
    <row r="549" spans="3:3">
      <c r="C549" s="135" t="s">
        <v>508</v>
      </c>
    </row>
    <row r="550" spans="3:3">
      <c r="C550" s="135" t="s">
        <v>509</v>
      </c>
    </row>
    <row r="551" spans="3:3">
      <c r="C551" s="135" t="s">
        <v>510</v>
      </c>
    </row>
    <row r="552" spans="3:3">
      <c r="C552" s="135" t="s">
        <v>511</v>
      </c>
    </row>
    <row r="553" spans="3:3">
      <c r="C553" s="135" t="s">
        <v>953</v>
      </c>
    </row>
    <row r="554" spans="3:3">
      <c r="C554" s="135" t="s">
        <v>954</v>
      </c>
    </row>
    <row r="555" spans="3:3">
      <c r="C555" s="135" t="s">
        <v>955</v>
      </c>
    </row>
    <row r="556" spans="3:3">
      <c r="C556" s="135" t="s">
        <v>512</v>
      </c>
    </row>
    <row r="557" spans="3:3">
      <c r="C557" s="135" t="s">
        <v>513</v>
      </c>
    </row>
    <row r="558" spans="3:3">
      <c r="C558" s="135" t="s">
        <v>514</v>
      </c>
    </row>
    <row r="559" spans="3:3">
      <c r="C559" s="135" t="s">
        <v>515</v>
      </c>
    </row>
    <row r="560" spans="3:3">
      <c r="C560" s="135" t="s">
        <v>516</v>
      </c>
    </row>
    <row r="561" spans="3:3">
      <c r="C561" s="135" t="s">
        <v>537</v>
      </c>
    </row>
    <row r="562" spans="3:3">
      <c r="C562" s="135" t="s">
        <v>956</v>
      </c>
    </row>
    <row r="563" spans="3:3">
      <c r="C563" s="135" t="s">
        <v>957</v>
      </c>
    </row>
    <row r="564" spans="3:3">
      <c r="C564" s="135" t="s">
        <v>958</v>
      </c>
    </row>
    <row r="565" spans="3:3">
      <c r="C565" s="135" t="s">
        <v>959</v>
      </c>
    </row>
    <row r="566" spans="3:3">
      <c r="C566" s="135" t="s">
        <v>517</v>
      </c>
    </row>
    <row r="567" spans="3:3">
      <c r="C567" s="135" t="s">
        <v>518</v>
      </c>
    </row>
    <row r="568" spans="3:3">
      <c r="C568" s="135" t="s">
        <v>519</v>
      </c>
    </row>
    <row r="569" spans="3:3">
      <c r="C569" s="135" t="s">
        <v>520</v>
      </c>
    </row>
    <row r="570" spans="3:3">
      <c r="C570" s="135" t="s">
        <v>521</v>
      </c>
    </row>
    <row r="571" spans="3:3">
      <c r="C571" s="135" t="s">
        <v>538</v>
      </c>
    </row>
    <row r="572" spans="3:3">
      <c r="C572" s="135" t="s">
        <v>960</v>
      </c>
    </row>
    <row r="573" spans="3:3">
      <c r="C573" s="135" t="s">
        <v>961</v>
      </c>
    </row>
    <row r="574" spans="3:3">
      <c r="C574" s="135" t="s">
        <v>962</v>
      </c>
    </row>
    <row r="575" spans="3:3">
      <c r="C575" s="135" t="s">
        <v>963</v>
      </c>
    </row>
    <row r="576" spans="3:3">
      <c r="C576" s="135" t="s">
        <v>522</v>
      </c>
    </row>
    <row r="577" spans="3:3">
      <c r="C577" s="135" t="s">
        <v>523</v>
      </c>
    </row>
    <row r="578" spans="3:3">
      <c r="C578" s="135" t="s">
        <v>524</v>
      </c>
    </row>
    <row r="579" spans="3:3">
      <c r="C579" s="135" t="s">
        <v>525</v>
      </c>
    </row>
    <row r="580" spans="3:3">
      <c r="C580" s="135" t="s">
        <v>526</v>
      </c>
    </row>
    <row r="581" spans="3:3">
      <c r="C581" s="135" t="s">
        <v>539</v>
      </c>
    </row>
    <row r="582" spans="3:3">
      <c r="C582" s="135" t="s">
        <v>964</v>
      </c>
    </row>
    <row r="583" spans="3:3">
      <c r="C583" s="135" t="s">
        <v>965</v>
      </c>
    </row>
    <row r="584" spans="3:3">
      <c r="C584" s="135" t="s">
        <v>966</v>
      </c>
    </row>
    <row r="585" spans="3:3">
      <c r="C585" s="135" t="s">
        <v>967</v>
      </c>
    </row>
    <row r="586" spans="3:3">
      <c r="C586" s="135" t="s">
        <v>527</v>
      </c>
    </row>
    <row r="587" spans="3:3">
      <c r="C587" s="135" t="s">
        <v>528</v>
      </c>
    </row>
    <row r="588" spans="3:3">
      <c r="C588" s="135" t="s">
        <v>529</v>
      </c>
    </row>
    <row r="589" spans="3:3">
      <c r="C589" s="135" t="s">
        <v>530</v>
      </c>
    </row>
    <row r="590" spans="3:3">
      <c r="C590" s="135" t="s">
        <v>531</v>
      </c>
    </row>
    <row r="591" spans="3:3">
      <c r="C591" s="135" t="s">
        <v>540</v>
      </c>
    </row>
    <row r="592" spans="3:3">
      <c r="C592" s="135" t="s">
        <v>968</v>
      </c>
    </row>
    <row r="593" spans="3:3">
      <c r="C593" s="135" t="s">
        <v>969</v>
      </c>
    </row>
    <row r="594" spans="3:3">
      <c r="C594" s="135" t="s">
        <v>970</v>
      </c>
    </row>
    <row r="595" spans="3:3">
      <c r="C595" s="135" t="s">
        <v>971</v>
      </c>
    </row>
    <row r="596" spans="3:3">
      <c r="C596" s="135" t="s">
        <v>972</v>
      </c>
    </row>
    <row r="597" spans="3:3">
      <c r="C597" s="135" t="s">
        <v>973</v>
      </c>
    </row>
    <row r="598" spans="3:3">
      <c r="C598" s="135" t="s">
        <v>974</v>
      </c>
    </row>
    <row r="599" spans="3:3">
      <c r="C599" s="135" t="s">
        <v>975</v>
      </c>
    </row>
    <row r="600" spans="3:3">
      <c r="C600" s="135" t="s">
        <v>976</v>
      </c>
    </row>
    <row r="601" spans="3:3">
      <c r="C601" s="135" t="s">
        <v>977</v>
      </c>
    </row>
    <row r="602" spans="3:3">
      <c r="C602" s="135" t="s">
        <v>978</v>
      </c>
    </row>
    <row r="603" spans="3:3">
      <c r="C603" s="135" t="s">
        <v>979</v>
      </c>
    </row>
    <row r="604" spans="3:3">
      <c r="C604" s="135" t="s">
        <v>980</v>
      </c>
    </row>
    <row r="605" spans="3:3">
      <c r="C605" s="135" t="s">
        <v>981</v>
      </c>
    </row>
    <row r="606" spans="3:3">
      <c r="C606" s="135" t="s">
        <v>982</v>
      </c>
    </row>
    <row r="607" spans="3:3">
      <c r="C607" s="135" t="s">
        <v>532</v>
      </c>
    </row>
    <row r="608" spans="3:3">
      <c r="C608" s="135" t="s">
        <v>533</v>
      </c>
    </row>
    <row r="609" spans="3:3">
      <c r="C609" s="135" t="s">
        <v>534</v>
      </c>
    </row>
    <row r="610" spans="3:3">
      <c r="C610" s="135" t="s">
        <v>535</v>
      </c>
    </row>
    <row r="611" spans="3:3">
      <c r="C611" s="135" t="s">
        <v>536</v>
      </c>
    </row>
    <row r="612" spans="3:3">
      <c r="C612" s="135" t="s">
        <v>541</v>
      </c>
    </row>
    <row r="613" spans="3:3">
      <c r="C613" s="135" t="s">
        <v>983</v>
      </c>
    </row>
    <row r="614" spans="3:3">
      <c r="C614" s="135" t="s">
        <v>984</v>
      </c>
    </row>
    <row r="615" spans="3:3">
      <c r="C615" s="135" t="s">
        <v>985</v>
      </c>
    </row>
    <row r="616" spans="3:3">
      <c r="C616" s="135" t="s">
        <v>986</v>
      </c>
    </row>
    <row r="617" spans="3:3">
      <c r="C617" s="135" t="s">
        <v>987</v>
      </c>
    </row>
    <row r="618" spans="3:3">
      <c r="C618" s="135" t="s">
        <v>988</v>
      </c>
    </row>
    <row r="619" spans="3:3">
      <c r="C619" s="135" t="s">
        <v>989</v>
      </c>
    </row>
    <row r="620" spans="3:3">
      <c r="C620" s="135" t="s">
        <v>990</v>
      </c>
    </row>
    <row r="621" spans="3:3">
      <c r="C621" s="135" t="s">
        <v>991</v>
      </c>
    </row>
    <row r="622" spans="3:3">
      <c r="C622" s="135" t="s">
        <v>992</v>
      </c>
    </row>
    <row r="623" spans="3:3">
      <c r="C623" s="135" t="s">
        <v>993</v>
      </c>
    </row>
    <row r="624" spans="3:3">
      <c r="C624" s="135" t="s">
        <v>993</v>
      </c>
    </row>
    <row r="625" spans="3:3">
      <c r="C625" s="135" t="s">
        <v>994</v>
      </c>
    </row>
    <row r="626" spans="3:3">
      <c r="C626" s="135" t="s">
        <v>995</v>
      </c>
    </row>
    <row r="627" spans="3:3">
      <c r="C627" s="135" t="s">
        <v>996</v>
      </c>
    </row>
    <row r="628" spans="3:3">
      <c r="C628" s="135" t="s">
        <v>997</v>
      </c>
    </row>
    <row r="629" spans="3:3">
      <c r="C629" s="135" t="s">
        <v>998</v>
      </c>
    </row>
    <row r="630" spans="3:3">
      <c r="C630" s="135" t="s">
        <v>999</v>
      </c>
    </row>
    <row r="631" spans="3:3">
      <c r="C631" s="135" t="s">
        <v>1000</v>
      </c>
    </row>
    <row r="632" spans="3:3">
      <c r="C632" s="135" t="s">
        <v>1001</v>
      </c>
    </row>
    <row r="633" spans="3:3">
      <c r="C633" s="135" t="s">
        <v>1002</v>
      </c>
    </row>
    <row r="634" spans="3:3">
      <c r="C634" s="135" t="s">
        <v>1002</v>
      </c>
    </row>
    <row r="635" spans="3:3">
      <c r="C635" s="135" t="s">
        <v>1002</v>
      </c>
    </row>
    <row r="636" spans="3:3">
      <c r="C636" s="135" t="s">
        <v>1003</v>
      </c>
    </row>
    <row r="637" spans="3:3">
      <c r="C637" s="135" t="s">
        <v>542</v>
      </c>
    </row>
    <row r="638" spans="3:3">
      <c r="C638" s="135" t="s">
        <v>543</v>
      </c>
    </row>
    <row r="639" spans="3:3">
      <c r="C639" s="135" t="s">
        <v>544</v>
      </c>
    </row>
    <row r="640" spans="3:3">
      <c r="C640" s="135" t="s">
        <v>545</v>
      </c>
    </row>
    <row r="641" spans="3:3">
      <c r="C641" s="135" t="s">
        <v>546</v>
      </c>
    </row>
    <row r="642" spans="3:3">
      <c r="C642" s="135" t="s">
        <v>1004</v>
      </c>
    </row>
    <row r="643" spans="3:3">
      <c r="C643" s="135" t="s">
        <v>1005</v>
      </c>
    </row>
    <row r="644" spans="3:3">
      <c r="C644" s="135" t="s">
        <v>1006</v>
      </c>
    </row>
    <row r="645" spans="3:3">
      <c r="C645" s="135" t="s">
        <v>547</v>
      </c>
    </row>
    <row r="646" spans="3:3">
      <c r="C646" s="135" t="s">
        <v>548</v>
      </c>
    </row>
    <row r="647" spans="3:3">
      <c r="C647" s="135" t="s">
        <v>549</v>
      </c>
    </row>
    <row r="648" spans="3:3">
      <c r="C648" s="135" t="s">
        <v>550</v>
      </c>
    </row>
    <row r="649" spans="3:3">
      <c r="C649" s="135" t="s">
        <v>551</v>
      </c>
    </row>
    <row r="650" spans="3:3">
      <c r="C650" s="135" t="s">
        <v>552</v>
      </c>
    </row>
    <row r="651" spans="3:3">
      <c r="C651" s="135" t="s">
        <v>1007</v>
      </c>
    </row>
    <row r="652" spans="3:3">
      <c r="C652" s="135" t="s">
        <v>1008</v>
      </c>
    </row>
    <row r="653" spans="3:3">
      <c r="C653" s="135" t="s">
        <v>1009</v>
      </c>
    </row>
    <row r="654" spans="3:3">
      <c r="C654" s="135" t="s">
        <v>1010</v>
      </c>
    </row>
    <row r="655" spans="3:3">
      <c r="C655" s="135" t="s">
        <v>553</v>
      </c>
    </row>
    <row r="656" spans="3:3">
      <c r="C656" s="135" t="s">
        <v>554</v>
      </c>
    </row>
    <row r="657" spans="3:3">
      <c r="C657" s="135" t="s">
        <v>555</v>
      </c>
    </row>
    <row r="658" spans="3:3">
      <c r="C658" s="135" t="s">
        <v>556</v>
      </c>
    </row>
    <row r="659" spans="3:3">
      <c r="C659" s="135" t="s">
        <v>557</v>
      </c>
    </row>
    <row r="660" spans="3:3">
      <c r="C660" s="135" t="s">
        <v>558</v>
      </c>
    </row>
    <row r="661" spans="3:3">
      <c r="C661" s="135" t="s">
        <v>1011</v>
      </c>
    </row>
    <row r="662" spans="3:3">
      <c r="C662" s="135" t="s">
        <v>1012</v>
      </c>
    </row>
    <row r="663" spans="3:3">
      <c r="C663" s="135" t="s">
        <v>1013</v>
      </c>
    </row>
    <row r="664" spans="3:3">
      <c r="C664" s="135" t="s">
        <v>1014</v>
      </c>
    </row>
    <row r="665" spans="3:3">
      <c r="C665" s="135" t="s">
        <v>559</v>
      </c>
    </row>
    <row r="666" spans="3:3">
      <c r="C666" s="135" t="s">
        <v>560</v>
      </c>
    </row>
    <row r="667" spans="3:3">
      <c r="C667" s="135" t="s">
        <v>561</v>
      </c>
    </row>
    <row r="668" spans="3:3">
      <c r="C668" s="135" t="s">
        <v>562</v>
      </c>
    </row>
    <row r="669" spans="3:3">
      <c r="C669" s="135" t="s">
        <v>563</v>
      </c>
    </row>
    <row r="670" spans="3:3">
      <c r="C670" s="135" t="s">
        <v>564</v>
      </c>
    </row>
    <row r="671" spans="3:3">
      <c r="C671" s="135" t="s">
        <v>1015</v>
      </c>
    </row>
    <row r="672" spans="3:3">
      <c r="C672" s="135" t="s">
        <v>1016</v>
      </c>
    </row>
    <row r="673" spans="3:3">
      <c r="C673" s="135" t="s">
        <v>1017</v>
      </c>
    </row>
    <row r="674" spans="3:3">
      <c r="C674" s="135" t="s">
        <v>1018</v>
      </c>
    </row>
    <row r="675" spans="3:3">
      <c r="C675" s="135" t="s">
        <v>565</v>
      </c>
    </row>
    <row r="676" spans="3:3">
      <c r="C676" s="135" t="s">
        <v>566</v>
      </c>
    </row>
    <row r="677" spans="3:3">
      <c r="C677" s="135" t="s">
        <v>567</v>
      </c>
    </row>
    <row r="678" spans="3:3">
      <c r="C678" s="135" t="s">
        <v>568</v>
      </c>
    </row>
    <row r="679" spans="3:3">
      <c r="C679" s="135" t="s">
        <v>569</v>
      </c>
    </row>
    <row r="680" spans="3:3">
      <c r="C680" s="135" t="s">
        <v>570</v>
      </c>
    </row>
    <row r="681" spans="3:3">
      <c r="C681" s="135" t="s">
        <v>1019</v>
      </c>
    </row>
    <row r="682" spans="3:3">
      <c r="C682" s="135" t="s">
        <v>1020</v>
      </c>
    </row>
    <row r="683" spans="3:3">
      <c r="C683" s="135" t="s">
        <v>1021</v>
      </c>
    </row>
    <row r="684" spans="3:3">
      <c r="C684" s="135" t="s">
        <v>1022</v>
      </c>
    </row>
    <row r="685" spans="3:3">
      <c r="C685" s="135" t="s">
        <v>1023</v>
      </c>
    </row>
    <row r="686" spans="3:3">
      <c r="C686" s="135" t="s">
        <v>571</v>
      </c>
    </row>
    <row r="687" spans="3:3">
      <c r="C687" s="135" t="s">
        <v>572</v>
      </c>
    </row>
    <row r="688" spans="3:3">
      <c r="C688" s="135" t="s">
        <v>573</v>
      </c>
    </row>
    <row r="689" spans="3:3">
      <c r="C689" s="135" t="s">
        <v>574</v>
      </c>
    </row>
    <row r="690" spans="3:3">
      <c r="C690" s="135" t="s">
        <v>575</v>
      </c>
    </row>
    <row r="691" spans="3:3">
      <c r="C691" s="135" t="s">
        <v>576</v>
      </c>
    </row>
    <row r="692" spans="3:3">
      <c r="C692" s="135" t="s">
        <v>1024</v>
      </c>
    </row>
    <row r="693" spans="3:3">
      <c r="C693" s="135" t="s">
        <v>1025</v>
      </c>
    </row>
    <row r="694" spans="3:3">
      <c r="C694" s="135" t="s">
        <v>1026</v>
      </c>
    </row>
    <row r="695" spans="3:3">
      <c r="C695" s="135" t="s">
        <v>1027</v>
      </c>
    </row>
    <row r="696" spans="3:3">
      <c r="C696" s="135" t="s">
        <v>1028</v>
      </c>
    </row>
    <row r="697" spans="3:3">
      <c r="C697" s="135" t="s">
        <v>1029</v>
      </c>
    </row>
    <row r="698" spans="3:3">
      <c r="C698" s="135" t="s">
        <v>1030</v>
      </c>
    </row>
    <row r="699" spans="3:3">
      <c r="C699" s="135" t="s">
        <v>1031</v>
      </c>
    </row>
    <row r="700" spans="3:3">
      <c r="C700" s="135" t="s">
        <v>1032</v>
      </c>
    </row>
    <row r="701" spans="3:3">
      <c r="C701" s="135" t="s">
        <v>1033</v>
      </c>
    </row>
    <row r="702" spans="3:3">
      <c r="C702" s="135" t="s">
        <v>1034</v>
      </c>
    </row>
    <row r="703" spans="3:3">
      <c r="C703" s="135" t="s">
        <v>1035</v>
      </c>
    </row>
    <row r="704" spans="3:3">
      <c r="C704" s="135" t="s">
        <v>1036</v>
      </c>
    </row>
    <row r="705" spans="3:3">
      <c r="C705" s="135" t="s">
        <v>1037</v>
      </c>
    </row>
    <row r="706" spans="3:3">
      <c r="C706" s="135" t="s">
        <v>1038</v>
      </c>
    </row>
    <row r="707" spans="3:3">
      <c r="C707" s="135" t="s">
        <v>1039</v>
      </c>
    </row>
    <row r="708" spans="3:3">
      <c r="C708" s="135" t="s">
        <v>1040</v>
      </c>
    </row>
    <row r="709" spans="3:3">
      <c r="C709" s="135" t="s">
        <v>1041</v>
      </c>
    </row>
    <row r="710" spans="3:3">
      <c r="C710" s="135" t="s">
        <v>1042</v>
      </c>
    </row>
    <row r="711" spans="3:3">
      <c r="C711" s="135" t="s">
        <v>1043</v>
      </c>
    </row>
    <row r="712" spans="3:3">
      <c r="C712" s="135" t="s">
        <v>1044</v>
      </c>
    </row>
    <row r="713" spans="3:3">
      <c r="C713" s="135" t="s">
        <v>1044</v>
      </c>
    </row>
    <row r="714" spans="3:3">
      <c r="C714" s="135" t="s">
        <v>1045</v>
      </c>
    </row>
    <row r="715" spans="3:3">
      <c r="C715" s="135" t="s">
        <v>1046</v>
      </c>
    </row>
    <row r="716" spans="3:3">
      <c r="C716" s="135" t="s">
        <v>1047</v>
      </c>
    </row>
    <row r="717" spans="3:3">
      <c r="C717" s="135" t="s">
        <v>1048</v>
      </c>
    </row>
    <row r="718" spans="3:3">
      <c r="C718" s="135" t="s">
        <v>1049</v>
      </c>
    </row>
    <row r="719" spans="3:3">
      <c r="C719" s="135" t="s">
        <v>1050</v>
      </c>
    </row>
    <row r="720" spans="3:3">
      <c r="C720" s="135" t="s">
        <v>1051</v>
      </c>
    </row>
    <row r="721" spans="3:3">
      <c r="C721" s="135" t="s">
        <v>1052</v>
      </c>
    </row>
    <row r="722" spans="3:3">
      <c r="C722" s="135" t="s">
        <v>1053</v>
      </c>
    </row>
    <row r="723" spans="3:3">
      <c r="C723" s="135" t="s">
        <v>1053</v>
      </c>
    </row>
    <row r="724" spans="3:3">
      <c r="C724" s="135" t="s">
        <v>1053</v>
      </c>
    </row>
    <row r="725" spans="3:3">
      <c r="C725" s="135" t="s">
        <v>1054</v>
      </c>
    </row>
    <row r="726" spans="3:3">
      <c r="C726" s="135" t="s">
        <v>577</v>
      </c>
    </row>
    <row r="727" spans="3:3">
      <c r="C727" s="135" t="s">
        <v>578</v>
      </c>
    </row>
    <row r="728" spans="3:3">
      <c r="C728" s="135" t="s">
        <v>579</v>
      </c>
    </row>
    <row r="729" spans="3:3">
      <c r="C729" s="135" t="s">
        <v>580</v>
      </c>
    </row>
    <row r="730" spans="3:3">
      <c r="C730" s="135" t="s">
        <v>581</v>
      </c>
    </row>
    <row r="731" spans="3:3">
      <c r="C731" s="135" t="s">
        <v>1055</v>
      </c>
    </row>
    <row r="732" spans="3:3">
      <c r="C732" s="135" t="s">
        <v>1056</v>
      </c>
    </row>
    <row r="733" spans="3:3">
      <c r="C733" s="135" t="s">
        <v>1057</v>
      </c>
    </row>
    <row r="734" spans="3:3">
      <c r="C734" s="135" t="s">
        <v>582</v>
      </c>
    </row>
    <row r="735" spans="3:3">
      <c r="C735" s="135" t="s">
        <v>583</v>
      </c>
    </row>
    <row r="736" spans="3:3">
      <c r="C736" s="135" t="s">
        <v>584</v>
      </c>
    </row>
    <row r="737" spans="3:3">
      <c r="C737" s="135" t="s">
        <v>585</v>
      </c>
    </row>
    <row r="738" spans="3:3">
      <c r="C738" s="135" t="s">
        <v>586</v>
      </c>
    </row>
    <row r="739" spans="3:3">
      <c r="C739" s="135" t="s">
        <v>587</v>
      </c>
    </row>
    <row r="740" spans="3:3">
      <c r="C740" s="135" t="s">
        <v>1058</v>
      </c>
    </row>
    <row r="741" spans="3:3">
      <c r="C741" s="135" t="s">
        <v>1059</v>
      </c>
    </row>
    <row r="742" spans="3:3">
      <c r="C742" s="135" t="s">
        <v>1060</v>
      </c>
    </row>
    <row r="743" spans="3:3">
      <c r="C743" s="135" t="s">
        <v>1061</v>
      </c>
    </row>
    <row r="744" spans="3:3">
      <c r="C744" s="135" t="s">
        <v>588</v>
      </c>
    </row>
    <row r="745" spans="3:3">
      <c r="C745" s="135" t="s">
        <v>589</v>
      </c>
    </row>
    <row r="746" spans="3:3">
      <c r="C746" s="135" t="s">
        <v>590</v>
      </c>
    </row>
    <row r="747" spans="3:3">
      <c r="C747" s="135" t="s">
        <v>591</v>
      </c>
    </row>
    <row r="748" spans="3:3">
      <c r="C748" s="135" t="s">
        <v>592</v>
      </c>
    </row>
    <row r="749" spans="3:3">
      <c r="C749" s="135" t="s">
        <v>593</v>
      </c>
    </row>
    <row r="750" spans="3:3">
      <c r="C750" s="135" t="s">
        <v>1062</v>
      </c>
    </row>
    <row r="751" spans="3:3">
      <c r="C751" s="135" t="s">
        <v>1063</v>
      </c>
    </row>
    <row r="752" spans="3:3">
      <c r="C752" s="135" t="s">
        <v>1064</v>
      </c>
    </row>
    <row r="753" spans="3:3">
      <c r="C753" s="135" t="s">
        <v>1065</v>
      </c>
    </row>
    <row r="754" spans="3:3">
      <c r="C754" s="135" t="s">
        <v>594</v>
      </c>
    </row>
    <row r="755" spans="3:3">
      <c r="C755" s="135" t="s">
        <v>595</v>
      </c>
    </row>
    <row r="756" spans="3:3">
      <c r="C756" s="135" t="s">
        <v>596</v>
      </c>
    </row>
    <row r="757" spans="3:3">
      <c r="C757" s="135" t="s">
        <v>597</v>
      </c>
    </row>
    <row r="758" spans="3:3">
      <c r="C758" s="135" t="s">
        <v>598</v>
      </c>
    </row>
    <row r="759" spans="3:3">
      <c r="C759" s="135" t="s">
        <v>599</v>
      </c>
    </row>
    <row r="760" spans="3:3">
      <c r="C760" s="135" t="s">
        <v>1066</v>
      </c>
    </row>
    <row r="761" spans="3:3">
      <c r="C761" s="135" t="s">
        <v>1067</v>
      </c>
    </row>
    <row r="762" spans="3:3">
      <c r="C762" s="135" t="s">
        <v>1068</v>
      </c>
    </row>
    <row r="763" spans="3:3">
      <c r="C763" s="135" t="s">
        <v>1069</v>
      </c>
    </row>
    <row r="764" spans="3:3">
      <c r="C764" s="135" t="s">
        <v>600</v>
      </c>
    </row>
    <row r="765" spans="3:3">
      <c r="C765" s="135" t="s">
        <v>601</v>
      </c>
    </row>
    <row r="766" spans="3:3">
      <c r="C766" s="135" t="s">
        <v>602</v>
      </c>
    </row>
    <row r="767" spans="3:3">
      <c r="C767" s="135" t="s">
        <v>603</v>
      </c>
    </row>
    <row r="768" spans="3:3">
      <c r="C768" s="135" t="s">
        <v>604</v>
      </c>
    </row>
    <row r="769" spans="3:3">
      <c r="C769" s="135" t="s">
        <v>605</v>
      </c>
    </row>
    <row r="770" spans="3:3">
      <c r="C770" s="135" t="s">
        <v>1070</v>
      </c>
    </row>
    <row r="771" spans="3:3">
      <c r="C771" s="135" t="s">
        <v>1071</v>
      </c>
    </row>
    <row r="772" spans="3:3">
      <c r="C772" s="135" t="s">
        <v>1072</v>
      </c>
    </row>
    <row r="773" spans="3:3">
      <c r="C773" s="135" t="s">
        <v>1073</v>
      </c>
    </row>
    <row r="774" spans="3:3">
      <c r="C774" s="135" t="s">
        <v>1074</v>
      </c>
    </row>
    <row r="775" spans="3:3">
      <c r="C775" s="135" t="s">
        <v>606</v>
      </c>
    </row>
    <row r="776" spans="3:3">
      <c r="C776" s="135" t="s">
        <v>607</v>
      </c>
    </row>
    <row r="777" spans="3:3">
      <c r="C777" s="135" t="s">
        <v>608</v>
      </c>
    </row>
    <row r="778" spans="3:3">
      <c r="C778" s="135" t="s">
        <v>609</v>
      </c>
    </row>
    <row r="779" spans="3:3">
      <c r="C779" s="135" t="s">
        <v>610</v>
      </c>
    </row>
    <row r="780" spans="3:3">
      <c r="C780" s="135" t="s">
        <v>611</v>
      </c>
    </row>
    <row r="781" spans="3:3">
      <c r="C781" s="135" t="s">
        <v>1075</v>
      </c>
    </row>
    <row r="782" spans="3:3">
      <c r="C782" s="135" t="s">
        <v>1076</v>
      </c>
    </row>
    <row r="783" spans="3:3">
      <c r="C783" s="135" t="s">
        <v>1077</v>
      </c>
    </row>
    <row r="784" spans="3:3">
      <c r="C784" s="135" t="s">
        <v>1078</v>
      </c>
    </row>
    <row r="785" spans="3:3">
      <c r="C785" s="135" t="s">
        <v>1079</v>
      </c>
    </row>
    <row r="786" spans="3:3">
      <c r="C786" s="135" t="s">
        <v>1080</v>
      </c>
    </row>
    <row r="787" spans="3:3">
      <c r="C787" s="135" t="s">
        <v>1081</v>
      </c>
    </row>
    <row r="788" spans="3:3">
      <c r="C788" s="135" t="s">
        <v>1082</v>
      </c>
    </row>
    <row r="789" spans="3:3">
      <c r="C789" s="135" t="s">
        <v>1083</v>
      </c>
    </row>
    <row r="790" spans="3:3">
      <c r="C790" s="135" t="s">
        <v>1084</v>
      </c>
    </row>
    <row r="791" spans="3:3">
      <c r="C791" s="135" t="s">
        <v>1085</v>
      </c>
    </row>
    <row r="792" spans="3:3">
      <c r="C792" s="135" t="s">
        <v>1086</v>
      </c>
    </row>
    <row r="793" spans="3:3">
      <c r="C793" s="135" t="s">
        <v>1087</v>
      </c>
    </row>
    <row r="794" spans="3:3">
      <c r="C794" s="135" t="s">
        <v>1088</v>
      </c>
    </row>
    <row r="795" spans="3:3">
      <c r="C795" s="135" t="s">
        <v>1089</v>
      </c>
    </row>
    <row r="796" spans="3:3">
      <c r="C796" s="135" t="s">
        <v>1090</v>
      </c>
    </row>
    <row r="797" spans="3:3">
      <c r="C797" s="135" t="s">
        <v>1091</v>
      </c>
    </row>
    <row r="798" spans="3:3">
      <c r="C798" s="135" t="s">
        <v>1092</v>
      </c>
    </row>
    <row r="799" spans="3:3">
      <c r="C799" s="135" t="s">
        <v>1093</v>
      </c>
    </row>
    <row r="800" spans="3:3">
      <c r="C800" s="135" t="s">
        <v>1094</v>
      </c>
    </row>
    <row r="801" spans="3:3">
      <c r="C801" s="135" t="s">
        <v>1095</v>
      </c>
    </row>
    <row r="802" spans="3:3">
      <c r="C802" s="135" t="s">
        <v>1095</v>
      </c>
    </row>
    <row r="803" spans="3:3">
      <c r="C803" s="135" t="s">
        <v>1096</v>
      </c>
    </row>
    <row r="804" spans="3:3">
      <c r="C804" s="135" t="s">
        <v>1097</v>
      </c>
    </row>
    <row r="805" spans="3:3">
      <c r="C805" s="135" t="s">
        <v>1098</v>
      </c>
    </row>
    <row r="806" spans="3:3">
      <c r="C806" s="135" t="s">
        <v>1099</v>
      </c>
    </row>
    <row r="807" spans="3:3">
      <c r="C807" s="135" t="s">
        <v>1100</v>
      </c>
    </row>
    <row r="808" spans="3:3">
      <c r="C808" s="135" t="s">
        <v>1101</v>
      </c>
    </row>
    <row r="809" spans="3:3">
      <c r="C809" s="135" t="s">
        <v>1102</v>
      </c>
    </row>
    <row r="810" spans="3:3">
      <c r="C810" s="135" t="s">
        <v>1103</v>
      </c>
    </row>
    <row r="811" spans="3:3">
      <c r="C811" s="135" t="s">
        <v>1104</v>
      </c>
    </row>
    <row r="812" spans="3:3">
      <c r="C812" s="135" t="s">
        <v>1104</v>
      </c>
    </row>
    <row r="813" spans="3:3">
      <c r="C813" s="135" t="s">
        <v>1104</v>
      </c>
    </row>
    <row r="814" spans="3:3">
      <c r="C814" s="135" t="s">
        <v>1105</v>
      </c>
    </row>
    <row r="815" spans="3:3">
      <c r="C815" s="135" t="s">
        <v>612</v>
      </c>
    </row>
    <row r="816" spans="3:3">
      <c r="C816" s="135" t="s">
        <v>613</v>
      </c>
    </row>
    <row r="817" spans="3:3">
      <c r="C817" s="135" t="s">
        <v>614</v>
      </c>
    </row>
    <row r="818" spans="3:3">
      <c r="C818" s="135" t="s">
        <v>615</v>
      </c>
    </row>
    <row r="819" spans="3:3">
      <c r="C819" s="135" t="s">
        <v>616</v>
      </c>
    </row>
    <row r="820" spans="3:3">
      <c r="C820" s="135" t="s">
        <v>1106</v>
      </c>
    </row>
    <row r="821" spans="3:3">
      <c r="C821" s="135" t="s">
        <v>1107</v>
      </c>
    </row>
    <row r="822" spans="3:3">
      <c r="C822" s="135" t="s">
        <v>1108</v>
      </c>
    </row>
    <row r="823" spans="3:3">
      <c r="C823" s="135" t="s">
        <v>617</v>
      </c>
    </row>
    <row r="824" spans="3:3">
      <c r="C824" s="135" t="s">
        <v>618</v>
      </c>
    </row>
    <row r="825" spans="3:3">
      <c r="C825" s="135" t="s">
        <v>619</v>
      </c>
    </row>
    <row r="826" spans="3:3">
      <c r="C826" s="135" t="s">
        <v>620</v>
      </c>
    </row>
    <row r="827" spans="3:3">
      <c r="C827" s="135" t="s">
        <v>621</v>
      </c>
    </row>
    <row r="828" spans="3:3">
      <c r="C828" s="135" t="s">
        <v>622</v>
      </c>
    </row>
    <row r="829" spans="3:3">
      <c r="C829" s="135" t="s">
        <v>1109</v>
      </c>
    </row>
    <row r="830" spans="3:3">
      <c r="C830" s="135" t="s">
        <v>1110</v>
      </c>
    </row>
    <row r="831" spans="3:3">
      <c r="C831" s="135" t="s">
        <v>1111</v>
      </c>
    </row>
    <row r="832" spans="3:3">
      <c r="C832" s="135" t="s">
        <v>1112</v>
      </c>
    </row>
    <row r="833" spans="3:3">
      <c r="C833" s="135" t="s">
        <v>623</v>
      </c>
    </row>
    <row r="834" spans="3:3">
      <c r="C834" s="135" t="s">
        <v>624</v>
      </c>
    </row>
    <row r="835" spans="3:3">
      <c r="C835" s="135" t="s">
        <v>625</v>
      </c>
    </row>
    <row r="836" spans="3:3">
      <c r="C836" s="135" t="s">
        <v>626</v>
      </c>
    </row>
    <row r="837" spans="3:3">
      <c r="C837" s="135" t="s">
        <v>627</v>
      </c>
    </row>
    <row r="838" spans="3:3">
      <c r="C838" s="135" t="s">
        <v>628</v>
      </c>
    </row>
    <row r="839" spans="3:3">
      <c r="C839" s="135" t="s">
        <v>1113</v>
      </c>
    </row>
    <row r="840" spans="3:3">
      <c r="C840" s="135" t="s">
        <v>1114</v>
      </c>
    </row>
    <row r="841" spans="3:3">
      <c r="C841" s="135" t="s">
        <v>1115</v>
      </c>
    </row>
    <row r="842" spans="3:3">
      <c r="C842" s="135" t="s">
        <v>1116</v>
      </c>
    </row>
    <row r="843" spans="3:3">
      <c r="C843" s="135" t="s">
        <v>629</v>
      </c>
    </row>
    <row r="844" spans="3:3">
      <c r="C844" s="135" t="s">
        <v>630</v>
      </c>
    </row>
    <row r="845" spans="3:3">
      <c r="C845" s="135" t="s">
        <v>631</v>
      </c>
    </row>
    <row r="846" spans="3:3">
      <c r="C846" s="135" t="s">
        <v>632</v>
      </c>
    </row>
    <row r="847" spans="3:3">
      <c r="C847" s="135" t="s">
        <v>633</v>
      </c>
    </row>
    <row r="848" spans="3:3">
      <c r="C848" s="135" t="s">
        <v>634</v>
      </c>
    </row>
    <row r="849" spans="3:3">
      <c r="C849" s="135" t="s">
        <v>1117</v>
      </c>
    </row>
    <row r="850" spans="3:3">
      <c r="C850" s="135" t="s">
        <v>1118</v>
      </c>
    </row>
    <row r="851" spans="3:3">
      <c r="C851" s="135" t="s">
        <v>1119</v>
      </c>
    </row>
    <row r="852" spans="3:3">
      <c r="C852" s="135" t="s">
        <v>1120</v>
      </c>
    </row>
    <row r="853" spans="3:3">
      <c r="C853" s="135" t="s">
        <v>635</v>
      </c>
    </row>
    <row r="854" spans="3:3">
      <c r="C854" s="135" t="s">
        <v>636</v>
      </c>
    </row>
    <row r="855" spans="3:3">
      <c r="C855" s="135" t="s">
        <v>637</v>
      </c>
    </row>
    <row r="856" spans="3:3">
      <c r="C856" s="135" t="s">
        <v>638</v>
      </c>
    </row>
    <row r="857" spans="3:3">
      <c r="C857" s="135" t="s">
        <v>639</v>
      </c>
    </row>
    <row r="858" spans="3:3">
      <c r="C858" s="135" t="s">
        <v>640</v>
      </c>
    </row>
    <row r="859" spans="3:3">
      <c r="C859" s="135" t="s">
        <v>1121</v>
      </c>
    </row>
    <row r="860" spans="3:3">
      <c r="C860" s="135" t="s">
        <v>1122</v>
      </c>
    </row>
    <row r="861" spans="3:3">
      <c r="C861" s="135" t="s">
        <v>1123</v>
      </c>
    </row>
    <row r="862" spans="3:3">
      <c r="C862" s="135" t="s">
        <v>1124</v>
      </c>
    </row>
    <row r="863" spans="3:3">
      <c r="C863" s="135" t="s">
        <v>1125</v>
      </c>
    </row>
    <row r="864" spans="3:3">
      <c r="C864" s="135" t="s">
        <v>641</v>
      </c>
    </row>
    <row r="865" spans="3:3">
      <c r="C865" s="135" t="s">
        <v>642</v>
      </c>
    </row>
    <row r="866" spans="3:3">
      <c r="C866" s="135" t="s">
        <v>643</v>
      </c>
    </row>
    <row r="867" spans="3:3">
      <c r="C867" s="135" t="s">
        <v>644</v>
      </c>
    </row>
    <row r="868" spans="3:3">
      <c r="C868" s="135" t="s">
        <v>645</v>
      </c>
    </row>
    <row r="869" spans="3:3">
      <c r="C869" s="135" t="s">
        <v>646</v>
      </c>
    </row>
    <row r="870" spans="3:3">
      <c r="C870" s="135" t="s">
        <v>1126</v>
      </c>
    </row>
    <row r="871" spans="3:3">
      <c r="C871" s="135" t="s">
        <v>1127</v>
      </c>
    </row>
    <row r="872" spans="3:3">
      <c r="C872" s="135" t="s">
        <v>1128</v>
      </c>
    </row>
    <row r="873" spans="3:3">
      <c r="C873" s="135" t="s">
        <v>1129</v>
      </c>
    </row>
    <row r="874" spans="3:3">
      <c r="C874" s="135" t="s">
        <v>1130</v>
      </c>
    </row>
    <row r="875" spans="3:3">
      <c r="C875" s="135" t="s">
        <v>1131</v>
      </c>
    </row>
    <row r="876" spans="3:3">
      <c r="C876" s="135" t="s">
        <v>1132</v>
      </c>
    </row>
    <row r="877" spans="3:3">
      <c r="C877" s="135" t="s">
        <v>1133</v>
      </c>
    </row>
    <row r="878" spans="3:3">
      <c r="C878" s="135" t="s">
        <v>1134</v>
      </c>
    </row>
    <row r="879" spans="3:3">
      <c r="C879" s="135" t="s">
        <v>1135</v>
      </c>
    </row>
    <row r="880" spans="3:3">
      <c r="C880" s="135" t="s">
        <v>1136</v>
      </c>
    </row>
    <row r="881" spans="3:3">
      <c r="C881" s="135" t="s">
        <v>1137</v>
      </c>
    </row>
    <row r="882" spans="3:3">
      <c r="C882" s="135" t="s">
        <v>1138</v>
      </c>
    </row>
    <row r="883" spans="3:3">
      <c r="C883" s="135" t="s">
        <v>1139</v>
      </c>
    </row>
    <row r="884" spans="3:3">
      <c r="C884" s="135" t="s">
        <v>1140</v>
      </c>
    </row>
    <row r="885" spans="3:3">
      <c r="C885" s="135" t="s">
        <v>1141</v>
      </c>
    </row>
    <row r="886" spans="3:3">
      <c r="C886" s="135" t="s">
        <v>1142</v>
      </c>
    </row>
    <row r="887" spans="3:3">
      <c r="C887" s="135" t="s">
        <v>1143</v>
      </c>
    </row>
    <row r="888" spans="3:3">
      <c r="C888" s="135" t="s">
        <v>1144</v>
      </c>
    </row>
    <row r="889" spans="3:3">
      <c r="C889" s="135" t="s">
        <v>1145</v>
      </c>
    </row>
    <row r="890" spans="3:3">
      <c r="C890" s="135" t="s">
        <v>1146</v>
      </c>
    </row>
    <row r="891" spans="3:3">
      <c r="C891" s="135" t="s">
        <v>1146</v>
      </c>
    </row>
    <row r="892" spans="3:3">
      <c r="C892" s="135" t="s">
        <v>1147</v>
      </c>
    </row>
    <row r="893" spans="3:3">
      <c r="C893" s="135" t="s">
        <v>1148</v>
      </c>
    </row>
    <row r="894" spans="3:3">
      <c r="C894" s="135" t="s">
        <v>1149</v>
      </c>
    </row>
    <row r="895" spans="3:3">
      <c r="C895" s="135" t="s">
        <v>1150</v>
      </c>
    </row>
    <row r="896" spans="3:3">
      <c r="C896" s="135" t="s">
        <v>1151</v>
      </c>
    </row>
    <row r="897" spans="3:3">
      <c r="C897" s="135" t="s">
        <v>1152</v>
      </c>
    </row>
    <row r="898" spans="3:3">
      <c r="C898" s="135" t="s">
        <v>1153</v>
      </c>
    </row>
    <row r="899" spans="3:3">
      <c r="C899" s="135" t="s">
        <v>1154</v>
      </c>
    </row>
    <row r="900" spans="3:3">
      <c r="C900" s="135" t="s">
        <v>1155</v>
      </c>
    </row>
    <row r="901" spans="3:3">
      <c r="C901" s="135" t="s">
        <v>1155</v>
      </c>
    </row>
    <row r="902" spans="3:3">
      <c r="C902" s="135" t="s">
        <v>1155</v>
      </c>
    </row>
    <row r="903" spans="3:3">
      <c r="C903" s="135" t="s">
        <v>1156</v>
      </c>
    </row>
    <row r="904" spans="3:3">
      <c r="C904" s="135"/>
    </row>
    <row r="905" spans="3:3">
      <c r="C905" s="135"/>
    </row>
    <row r="906" spans="3:3">
      <c r="C906" s="135"/>
    </row>
    <row r="907" spans="3:3">
      <c r="C907" s="135"/>
    </row>
    <row r="908" spans="3:3">
      <c r="C908" s="135"/>
    </row>
    <row r="909" spans="3:3">
      <c r="C909" s="135"/>
    </row>
    <row r="910" spans="3:3">
      <c r="C910" s="135"/>
    </row>
    <row r="911" spans="3:3">
      <c r="C911" s="135"/>
    </row>
    <row r="912" spans="3:3">
      <c r="C912" s="135"/>
    </row>
    <row r="913" spans="3:3">
      <c r="C913" s="135"/>
    </row>
    <row r="914" spans="3:3">
      <c r="C914" s="135"/>
    </row>
    <row r="915" spans="3:3">
      <c r="C915" s="135"/>
    </row>
    <row r="916" spans="3:3">
      <c r="C916" s="135"/>
    </row>
  </sheetData>
  <sortState xmlns:xlrd2="http://schemas.microsoft.com/office/spreadsheetml/2017/richdata2" ref="K3:K16">
    <sortCondition ref="K5"/>
  </sortState>
  <phoneticPr fontId="6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INICIO</vt:lpstr>
      <vt:lpstr>INSTRUCTIVO </vt:lpstr>
      <vt:lpstr>1. Datos del proyecto</vt:lpstr>
      <vt:lpstr>2. Objetivos y actividades</vt:lpstr>
      <vt:lpstr>3. Cronograma</vt:lpstr>
      <vt:lpstr>4. Detalle de gastos </vt:lpstr>
      <vt:lpstr>5.Presupuesto</vt:lpstr>
      <vt:lpstr>Calculadora</vt:lpstr>
      <vt:lpstr>4.Presupuesto</vt:lpstr>
      <vt:lpstr>Hoja1</vt:lpstr>
      <vt:lpstr>Hoja2</vt:lpstr>
      <vt:lpstr>Citerios</vt:lpstr>
      <vt:lpstr>'5.Presupuesto'!Área_de_impresión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Eugenia Tovar Rojas</dc:creator>
  <cp:lastModifiedBy>LAURA  VIVIANA  LOPEZ  CRISTANCHO</cp:lastModifiedBy>
  <cp:lastPrinted>2023-04-04T00:06:10Z</cp:lastPrinted>
  <dcterms:created xsi:type="dcterms:W3CDTF">2016-10-21T00:49:27Z</dcterms:created>
  <dcterms:modified xsi:type="dcterms:W3CDTF">2023-10-06T16:27:06Z</dcterms:modified>
</cp:coreProperties>
</file>